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wdp" ContentType="image/vnd.ms-photo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-40" yWindow="0" windowWidth="25440" windowHeight="14540"/>
  </bookViews>
  <sheets>
    <sheet name="F7 READY" sheetId="1" r:id="rId1"/>
    <sheet name="ΥΠΟΛΟΓΙΣΜΟΙ" sheetId="3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C4" i="3"/>
  <c r="F4" i="3"/>
  <c r="A4" i="3"/>
  <c r="G40" i="1"/>
  <c r="G48" i="1"/>
  <c r="B4" i="3"/>
  <c r="F5" i="3"/>
  <c r="G47" i="1"/>
  <c r="D4" i="3"/>
  <c r="D5" i="3"/>
  <c r="I4" i="3"/>
  <c r="E47" i="1"/>
  <c r="E48" i="1"/>
  <c r="G4" i="3"/>
</calcChain>
</file>

<file path=xl/comments1.xml><?xml version="1.0" encoding="utf-8"?>
<comments xmlns="http://schemas.openxmlformats.org/spreadsheetml/2006/main">
  <authors>
    <author>AK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Πλατος φυλλου F1.0 &amp; F1.2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Τιμες από πινακα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τετραγωνικα τζαμιων - αλουμινια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αλουμινιων F1.0 &amp; F1.2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ΤΖΑΜΙΩΝ ΑΝΑΛΟΓΑ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ΣΥΝΟΛΟ Αλουμινια και τζαμια ΜΕ ΕΚΠΤΩΣΗ F1.0 &amp; F1.2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αλουμινιων F1.0 &amp; F1.2  ΜΕ ΕΚΠΤΩΣΗ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ΣΥΝΟΛΙΚΟ ΚΟΣΤΟΣ ΤΖΑΜΙΩΝ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Πλατος φυλλου F1.3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Τιμες από πινακα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αλουμινιων F1.3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ΣΥΝΟΛΟ Αλουμινια και τζαμια ΜΕ ΕΚΠΤΩΣΗ 
F1.3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Πλατοσ πορτασ F1.3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Τιμες από πινακα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αλουμινιων F1.3
ΜΕ ΕΚΠΤΩΣΗ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Πλατοσ μικρου φυλλου F1.1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Τιμες από πινακα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αλουμινιων F1.1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ΣΥΝΟΛΟ Αλουμινια και τζαμια ΜΕ ΕΚΠΤΩΣΗ
F1.1</t>
        </r>
      </text>
    </comment>
    <comment ref="A11" authorId="0">
      <text>
        <r>
          <rPr>
            <sz val="9"/>
            <color indexed="81"/>
            <rFont val="Tahoma"/>
            <family val="2"/>
            <charset val="161"/>
          </rPr>
          <t>Πλατος F1.1 υπολοιπων φυλλων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Τιμες από πινακα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161"/>
          </rPr>
          <t>AK:</t>
        </r>
        <r>
          <rPr>
            <sz val="9"/>
            <color indexed="81"/>
            <rFont val="Tahoma"/>
            <family val="2"/>
            <charset val="161"/>
          </rPr>
          <t xml:space="preserve">
τιμη αλουμινιων F1.1
ΜΕ ΕΚΠΤΩΣΗ</t>
        </r>
      </text>
    </comment>
  </commentList>
</comments>
</file>

<file path=xl/sharedStrings.xml><?xml version="1.0" encoding="utf-8"?>
<sst xmlns="http://schemas.openxmlformats.org/spreadsheetml/2006/main" count="58" uniqueCount="55">
  <si>
    <t>0-34cm</t>
  </si>
  <si>
    <t>35-40cm</t>
  </si>
  <si>
    <t>41-45cm</t>
  </si>
  <si>
    <t>46-50cm</t>
  </si>
  <si>
    <t>51-55cm</t>
  </si>
  <si>
    <t>56-60cm</t>
  </si>
  <si>
    <t>61-65cm</t>
  </si>
  <si>
    <t>66-70cm</t>
  </si>
  <si>
    <t>71-75cm</t>
  </si>
  <si>
    <t>76-80cm</t>
  </si>
  <si>
    <t>81-85cm</t>
  </si>
  <si>
    <t>86-90cm</t>
  </si>
  <si>
    <t>91-95cm</t>
  </si>
  <si>
    <t>96-100cm</t>
  </si>
  <si>
    <t>101-105cm</t>
  </si>
  <si>
    <t>106-110cm</t>
  </si>
  <si>
    <t>111-115cm</t>
  </si>
  <si>
    <t>116-120cm</t>
  </si>
  <si>
    <r>
      <t>F7</t>
    </r>
    <r>
      <rPr>
        <sz val="10"/>
        <color rgb="FF000000"/>
        <rFont val="Calibri"/>
        <family val="2"/>
        <charset val="161"/>
      </rPr>
      <t xml:space="preserve"> PARKING </t>
    </r>
  </si>
  <si>
    <t>F7.1</t>
  </si>
  <si>
    <t>F7.2</t>
  </si>
  <si>
    <t>F7.3</t>
  </si>
  <si>
    <t>F7.4</t>
  </si>
  <si>
    <t>F7.5</t>
  </si>
  <si>
    <t>F7.6</t>
  </si>
  <si>
    <t>F7.7</t>
  </si>
  <si>
    <r>
      <t xml:space="preserve">GLASS FOLDING  PARKING SYSTEM  </t>
    </r>
    <r>
      <rPr>
        <b/>
        <u/>
        <sz val="14"/>
        <color theme="1"/>
        <rFont val="Calibri"/>
        <family val="2"/>
        <charset val="161"/>
        <scheme val="minor"/>
      </rPr>
      <t>F7</t>
    </r>
  </si>
  <si>
    <r>
      <t xml:space="preserve">Includes the cost for  </t>
    </r>
    <r>
      <rPr>
        <u/>
        <sz val="10"/>
        <color theme="1"/>
        <rFont val="Calibri"/>
        <family val="2"/>
        <charset val="161"/>
        <scheme val="minor"/>
      </rPr>
      <t xml:space="preserve">natural anodized </t>
    </r>
    <r>
      <rPr>
        <sz val="10"/>
        <color theme="1"/>
        <rFont val="Calibri"/>
        <family val="2"/>
        <charset val="161"/>
        <scheme val="minor"/>
      </rPr>
      <t xml:space="preserve"> aluminum profiles per panel and accessories needed it necessary for the proper condition of the system.</t>
    </r>
  </si>
  <si>
    <t>PANEL WIDTH</t>
  </si>
  <si>
    <t>Glass types</t>
  </si>
  <si>
    <r>
      <t>Price / m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</si>
  <si>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t>Glass 10mm tempered clear</t>
  </si>
  <si>
    <t>Glass 10mm tempered satin</t>
  </si>
  <si>
    <t>Glass 5+4mm tempered  clear</t>
  </si>
  <si>
    <t>Glass 5+4mm tempered mat film</t>
  </si>
  <si>
    <t>TOTAL PRICE CALCULATION</t>
  </si>
  <si>
    <t>Fill the blue colorized sections</t>
  </si>
  <si>
    <t>Opening width (cm)</t>
  </si>
  <si>
    <t>Opening height (cm)</t>
  </si>
  <si>
    <t>System type</t>
  </si>
  <si>
    <t>Total numbers of panels</t>
  </si>
  <si>
    <t>Roof mechanism</t>
  </si>
  <si>
    <t>Glass type</t>
  </si>
  <si>
    <t>Different Colour</t>
  </si>
  <si>
    <t>Total cost for aluminum profiles:</t>
  </si>
  <si>
    <t>Total cost including glasses:</t>
  </si>
  <si>
    <t xml:space="preserve"> Prices does not include packaging &amp; freights.    Prices does not include VAT.    Prices may change without any further notice         </t>
  </si>
  <si>
    <t>Discount for aluminum profiles (%)</t>
  </si>
  <si>
    <t>System types</t>
  </si>
  <si>
    <t>Natural anodized</t>
  </si>
  <si>
    <t>Ral electrostatic</t>
  </si>
  <si>
    <t>Special electrostatic</t>
  </si>
  <si>
    <t>Wooden imitation</t>
  </si>
  <si>
    <t>Inox imitation</t>
  </si>
  <si>
    <t>Price list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</si>
</sst>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€&quot;"/>
    <numFmt numFmtId="166" formatCode="[$SEK]\ #,##0.00"/>
  </numFmts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u/>
      <sz val="14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0"/>
      <color theme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7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u/>
      <sz val="10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dotted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auto="1"/>
      </right>
      <top style="dotted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/>
    <xf numFmtId="0" fontId="10" fillId="0" borderId="0" xfId="0" applyFont="1"/>
    <xf numFmtId="0" fontId="14" fillId="0" borderId="0" xfId="1" applyFont="1"/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5" fillId="2" borderId="32" xfId="0" applyFont="1" applyFill="1" applyBorder="1" applyAlignment="1">
      <alignment horizontal="right" vertical="center" wrapText="1"/>
    </xf>
    <xf numFmtId="0" fontId="21" fillId="0" borderId="0" xfId="0" applyFont="1"/>
    <xf numFmtId="0" fontId="12" fillId="0" borderId="0" xfId="0" applyFont="1" applyFill="1"/>
    <xf numFmtId="165" fontId="12" fillId="0" borderId="26" xfId="0" applyNumberFormat="1" applyFont="1" applyFill="1" applyBorder="1"/>
    <xf numFmtId="165" fontId="12" fillId="0" borderId="27" xfId="0" applyNumberFormat="1" applyFont="1" applyFill="1" applyBorder="1"/>
    <xf numFmtId="0" fontId="2" fillId="0" borderId="0" xfId="0" applyFont="1" applyFill="1"/>
    <xf numFmtId="0" fontId="10" fillId="0" borderId="23" xfId="0" applyFont="1" applyBorder="1"/>
    <xf numFmtId="0" fontId="10" fillId="0" borderId="6" xfId="0" applyFont="1" applyBorder="1"/>
    <xf numFmtId="0" fontId="10" fillId="0" borderId="24" xfId="0" applyFont="1" applyBorder="1"/>
    <xf numFmtId="0" fontId="10" fillId="0" borderId="25" xfId="0" applyFont="1" applyBorder="1"/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4" borderId="16" xfId="0" applyFont="1" applyFill="1" applyBorder="1" applyAlignment="1" applyProtection="1">
      <alignment horizontal="right"/>
      <protection locked="0"/>
    </xf>
    <xf numFmtId="0" fontId="11" fillId="4" borderId="11" xfId="0" applyFont="1" applyFill="1" applyBorder="1" applyAlignment="1" applyProtection="1">
      <alignment horizontal="right"/>
      <protection locked="0"/>
    </xf>
    <xf numFmtId="0" fontId="11" fillId="4" borderId="21" xfId="0" applyFont="1" applyFill="1" applyBorder="1" applyAlignment="1" applyProtection="1">
      <alignment horizontal="right"/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9" fontId="0" fillId="4" borderId="16" xfId="2" applyFont="1" applyFill="1" applyBorder="1" applyAlignment="1" applyProtection="1">
      <alignment horizontal="right"/>
      <protection locked="0"/>
    </xf>
    <xf numFmtId="9" fontId="0" fillId="4" borderId="21" xfId="2" applyFont="1" applyFill="1" applyBorder="1" applyAlignment="1" applyProtection="1">
      <alignment horizontal="right"/>
      <protection locked="0"/>
    </xf>
    <xf numFmtId="0" fontId="11" fillId="4" borderId="26" xfId="0" applyFont="1" applyFill="1" applyBorder="1" applyAlignment="1" applyProtection="1">
      <alignment horizontal="right"/>
      <protection locked="0"/>
    </xf>
    <xf numFmtId="0" fontId="11" fillId="4" borderId="19" xfId="0" applyFont="1" applyFill="1" applyBorder="1" applyAlignment="1" applyProtection="1">
      <alignment horizontal="right"/>
      <protection locked="0"/>
    </xf>
    <xf numFmtId="0" fontId="11" fillId="4" borderId="27" xfId="0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4" borderId="26" xfId="0" applyFont="1" applyFill="1" applyBorder="1" applyAlignment="1" applyProtection="1">
      <alignment horizontal="right"/>
      <protection locked="0"/>
    </xf>
    <xf numFmtId="0" fontId="0" fillId="4" borderId="27" xfId="0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 horizontal="left"/>
    </xf>
    <xf numFmtId="0" fontId="12" fillId="4" borderId="7" xfId="0" applyFont="1" applyFill="1" applyBorder="1" applyAlignment="1" applyProtection="1">
      <alignment horizontal="right"/>
      <protection locked="0"/>
    </xf>
    <xf numFmtId="0" fontId="12" fillId="4" borderId="22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6" fontId="5" fillId="3" borderId="3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0" borderId="37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Protection="1">
      <protection locked="0"/>
    </xf>
    <xf numFmtId="166" fontId="0" fillId="0" borderId="15" xfId="0" applyNumberFormat="1" applyFont="1" applyBorder="1" applyProtection="1">
      <protection locked="0"/>
    </xf>
    <xf numFmtId="166" fontId="0" fillId="6" borderId="7" xfId="0" applyNumberFormat="1" applyFont="1" applyFill="1" applyBorder="1" applyAlignment="1">
      <alignment horizontal="right"/>
    </xf>
    <xf numFmtId="166" fontId="0" fillId="6" borderId="8" xfId="0" applyNumberFormat="1" applyFont="1" applyFill="1" applyBorder="1" applyAlignment="1">
      <alignment horizontal="right"/>
    </xf>
    <xf numFmtId="166" fontId="0" fillId="5" borderId="26" xfId="0" applyNumberFormat="1" applyFont="1" applyFill="1" applyBorder="1"/>
    <xf numFmtId="166" fontId="0" fillId="5" borderId="27" xfId="0" applyNumberFormat="1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microsoft.com/office/2007/relationships/hdphoto" Target="../media/hdphoto5.wdp"/><Relationship Id="rId12" Type="http://schemas.openxmlformats.org/officeDocument/2006/relationships/image" Target="../media/image7.png"/><Relationship Id="rId13" Type="http://schemas.microsoft.com/office/2007/relationships/hdphoto" Target="../media/hdphoto6.wdp"/><Relationship Id="rId14" Type="http://schemas.openxmlformats.org/officeDocument/2006/relationships/image" Target="../media/image8.png"/><Relationship Id="rId15" Type="http://schemas.microsoft.com/office/2007/relationships/hdphoto" Target="../media/hdphoto7.wdp"/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microsoft.com/office/2007/relationships/hdphoto" Target="../media/hdphoto1.wdp"/><Relationship Id="rId4" Type="http://schemas.openxmlformats.org/officeDocument/2006/relationships/image" Target="../media/image3.png"/><Relationship Id="rId5" Type="http://schemas.microsoft.com/office/2007/relationships/hdphoto" Target="../media/hdphoto2.wdp"/><Relationship Id="rId6" Type="http://schemas.openxmlformats.org/officeDocument/2006/relationships/image" Target="../media/image4.png"/><Relationship Id="rId7" Type="http://schemas.microsoft.com/office/2007/relationships/hdphoto" Target="../media/hdphoto3.wdp"/><Relationship Id="rId8" Type="http://schemas.openxmlformats.org/officeDocument/2006/relationships/image" Target="../media/image5.png"/><Relationship Id="rId9" Type="http://schemas.microsoft.com/office/2007/relationships/hdphoto" Target="../media/hdphoto4.wdp"/><Relationship Id="rId10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341169</xdr:colOff>
      <xdr:row>9</xdr:row>
      <xdr:rowOff>173935</xdr:rowOff>
    </xdr:from>
    <xdr:to>
      <xdr:col>6</xdr:col>
      <xdr:colOff>29444</xdr:colOff>
      <xdr:row>26</xdr:row>
      <xdr:rowOff>115957</xdr:rowOff>
    </xdr:to>
    <xdr:pic>
      <xdr:nvPicPr>
        <xdr:cNvPr id="12" name="Εικόνα 11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23995" y="1954696"/>
          <a:ext cx="2612036" cy="4166152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7</xdr:col>
      <xdr:colOff>114300</xdr:colOff>
      <xdr:row>28</xdr:row>
      <xdr:rowOff>219076</xdr:rowOff>
    </xdr:from>
    <xdr:to>
      <xdr:col>8</xdr:col>
      <xdr:colOff>194665</xdr:colOff>
      <xdr:row>33</xdr:row>
      <xdr:rowOff>99027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2583" y="6555272"/>
          <a:ext cx="1264778" cy="882146"/>
        </a:xfrm>
        <a:prstGeom prst="rect">
          <a:avLst/>
        </a:prstGeom>
      </xdr:spPr>
    </xdr:pic>
    <xdr:clientData/>
  </xdr:twoCellAnchor>
  <xdr:twoCellAnchor>
    <xdr:from>
      <xdr:col>8</xdr:col>
      <xdr:colOff>217407</xdr:colOff>
      <xdr:row>29</xdr:row>
      <xdr:rowOff>10789</xdr:rowOff>
    </xdr:from>
    <xdr:to>
      <xdr:col>8</xdr:col>
      <xdr:colOff>1477407</xdr:colOff>
      <xdr:row>33</xdr:row>
      <xdr:rowOff>120690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20103" y="6578898"/>
          <a:ext cx="1260000" cy="880183"/>
        </a:xfrm>
        <a:prstGeom prst="rect">
          <a:avLst/>
        </a:prstGeom>
      </xdr:spPr>
    </xdr:pic>
    <xdr:clientData/>
  </xdr:twoCellAnchor>
  <xdr:twoCellAnchor>
    <xdr:from>
      <xdr:col>7</xdr:col>
      <xdr:colOff>91355</xdr:colOff>
      <xdr:row>33</xdr:row>
      <xdr:rowOff>132604</xdr:rowOff>
    </xdr:from>
    <xdr:to>
      <xdr:col>8</xdr:col>
      <xdr:colOff>171876</xdr:colOff>
      <xdr:row>38</xdr:row>
      <xdr:rowOff>168814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9638" y="7470995"/>
          <a:ext cx="1264934" cy="947297"/>
        </a:xfrm>
        <a:prstGeom prst="rect">
          <a:avLst/>
        </a:prstGeom>
      </xdr:spPr>
    </xdr:pic>
    <xdr:clientData/>
  </xdr:twoCellAnchor>
  <xdr:twoCellAnchor>
    <xdr:from>
      <xdr:col>8</xdr:col>
      <xdr:colOff>261898</xdr:colOff>
      <xdr:row>33</xdr:row>
      <xdr:rowOff>110840</xdr:rowOff>
    </xdr:from>
    <xdr:to>
      <xdr:col>8</xdr:col>
      <xdr:colOff>1521742</xdr:colOff>
      <xdr:row>38</xdr:row>
      <xdr:rowOff>46878</xdr:rowOff>
    </xdr:to>
    <xdr:pic>
      <xdr:nvPicPr>
        <xdr:cNvPr id="10" name="Εικόνα 9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64594" y="7449231"/>
          <a:ext cx="1259844" cy="847125"/>
        </a:xfrm>
        <a:prstGeom prst="rect">
          <a:avLst/>
        </a:prstGeom>
      </xdr:spPr>
    </xdr:pic>
    <xdr:clientData/>
  </xdr:twoCellAnchor>
  <xdr:twoCellAnchor>
    <xdr:from>
      <xdr:col>7</xdr:col>
      <xdr:colOff>62204</xdr:colOff>
      <xdr:row>37</xdr:row>
      <xdr:rowOff>175773</xdr:rowOff>
    </xdr:from>
    <xdr:to>
      <xdr:col>8</xdr:col>
      <xdr:colOff>142569</xdr:colOff>
      <xdr:row>42</xdr:row>
      <xdr:rowOff>98903</xdr:rowOff>
    </xdr:to>
    <xdr:pic>
      <xdr:nvPicPr>
        <xdr:cNvPr id="6" name="Εικόνα 5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80487" y="8234751"/>
          <a:ext cx="1264778" cy="842500"/>
        </a:xfrm>
        <a:prstGeom prst="rect">
          <a:avLst/>
        </a:prstGeom>
      </xdr:spPr>
    </xdr:pic>
    <xdr:clientData/>
  </xdr:twoCellAnchor>
  <xdr:twoCellAnchor>
    <xdr:from>
      <xdr:col>8</xdr:col>
      <xdr:colOff>191688</xdr:colOff>
      <xdr:row>38</xdr:row>
      <xdr:rowOff>111093</xdr:rowOff>
    </xdr:from>
    <xdr:to>
      <xdr:col>8</xdr:col>
      <xdr:colOff>1451688</xdr:colOff>
      <xdr:row>43</xdr:row>
      <xdr:rowOff>36878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94384" y="8360571"/>
          <a:ext cx="1260000" cy="845155"/>
        </a:xfrm>
        <a:prstGeom prst="rect">
          <a:avLst/>
        </a:prstGeom>
      </xdr:spPr>
    </xdr:pic>
    <xdr:clientData/>
  </xdr:twoCellAnchor>
  <xdr:twoCellAnchor>
    <xdr:from>
      <xdr:col>7</xdr:col>
      <xdr:colOff>91840</xdr:colOff>
      <xdr:row>42</xdr:row>
      <xdr:rowOff>170240</xdr:rowOff>
    </xdr:from>
    <xdr:to>
      <xdr:col>8</xdr:col>
      <xdr:colOff>172205</xdr:colOff>
      <xdr:row>47</xdr:row>
      <xdr:rowOff>14653</xdr:rowOff>
    </xdr:to>
    <xdr:pic>
      <xdr:nvPicPr>
        <xdr:cNvPr id="8" name="Εικόνα 7"/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910123" y="9148588"/>
          <a:ext cx="1264778" cy="763782"/>
        </a:xfrm>
        <a:prstGeom prst="rect">
          <a:avLst/>
        </a:prstGeom>
      </xdr:spPr>
    </xdr:pic>
    <xdr:clientData/>
  </xdr:twoCellAnchor>
  <xdr:twoCellAnchor>
    <xdr:from>
      <xdr:col>7</xdr:col>
      <xdr:colOff>959126</xdr:colOff>
      <xdr:row>29</xdr:row>
      <xdr:rowOff>152816</xdr:rowOff>
    </xdr:from>
    <xdr:to>
      <xdr:col>8</xdr:col>
      <xdr:colOff>9478</xdr:colOff>
      <xdr:row>30</xdr:row>
      <xdr:rowOff>122658</xdr:rowOff>
    </xdr:to>
    <xdr:sp macro="" textlink="">
      <xdr:nvSpPr>
        <xdr:cNvPr id="15" name="TextBox 14"/>
        <xdr:cNvSpPr txBox="1"/>
      </xdr:nvSpPr>
      <xdr:spPr>
        <a:xfrm>
          <a:off x="4777409" y="6720925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.1</a:t>
          </a:r>
          <a:endParaRPr lang="el-GR" sz="1050" b="1"/>
        </a:p>
      </xdr:txBody>
    </xdr:sp>
    <xdr:clientData/>
  </xdr:twoCellAnchor>
  <xdr:twoCellAnchor>
    <xdr:from>
      <xdr:col>8</xdr:col>
      <xdr:colOff>1128091</xdr:colOff>
      <xdr:row>30</xdr:row>
      <xdr:rowOff>122998</xdr:rowOff>
    </xdr:from>
    <xdr:to>
      <xdr:col>8</xdr:col>
      <xdr:colOff>1362856</xdr:colOff>
      <xdr:row>31</xdr:row>
      <xdr:rowOff>92840</xdr:rowOff>
    </xdr:to>
    <xdr:sp macro="" textlink="">
      <xdr:nvSpPr>
        <xdr:cNvPr id="16" name="TextBox 15"/>
        <xdr:cNvSpPr txBox="1"/>
      </xdr:nvSpPr>
      <xdr:spPr>
        <a:xfrm>
          <a:off x="6130787" y="6881607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.2</a:t>
          </a:r>
          <a:endParaRPr lang="el-GR" sz="1050" b="1"/>
        </a:p>
      </xdr:txBody>
    </xdr:sp>
    <xdr:clientData/>
  </xdr:twoCellAnchor>
  <xdr:twoCellAnchor>
    <xdr:from>
      <xdr:col>7</xdr:col>
      <xdr:colOff>273326</xdr:colOff>
      <xdr:row>35</xdr:row>
      <xdr:rowOff>24849</xdr:rowOff>
    </xdr:from>
    <xdr:to>
      <xdr:col>7</xdr:col>
      <xdr:colOff>508091</xdr:colOff>
      <xdr:row>35</xdr:row>
      <xdr:rowOff>185191</xdr:rowOff>
    </xdr:to>
    <xdr:sp macro="" textlink="">
      <xdr:nvSpPr>
        <xdr:cNvPr id="17" name="TextBox 16"/>
        <xdr:cNvSpPr txBox="1"/>
      </xdr:nvSpPr>
      <xdr:spPr>
        <a:xfrm>
          <a:off x="4091609" y="7702827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.3</a:t>
          </a:r>
          <a:endParaRPr lang="el-GR" sz="1050" b="1"/>
        </a:p>
      </xdr:txBody>
    </xdr:sp>
    <xdr:clientData/>
  </xdr:twoCellAnchor>
  <xdr:twoCellAnchor>
    <xdr:from>
      <xdr:col>8</xdr:col>
      <xdr:colOff>1217544</xdr:colOff>
      <xdr:row>34</xdr:row>
      <xdr:rowOff>57979</xdr:rowOff>
    </xdr:from>
    <xdr:to>
      <xdr:col>8</xdr:col>
      <xdr:colOff>1452309</xdr:colOff>
      <xdr:row>35</xdr:row>
      <xdr:rowOff>27821</xdr:rowOff>
    </xdr:to>
    <xdr:sp macro="" textlink="">
      <xdr:nvSpPr>
        <xdr:cNvPr id="18" name="TextBox 17"/>
        <xdr:cNvSpPr txBox="1"/>
      </xdr:nvSpPr>
      <xdr:spPr>
        <a:xfrm>
          <a:off x="6220240" y="7545457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.4</a:t>
          </a:r>
          <a:endParaRPr lang="el-GR" sz="1050" b="1"/>
        </a:p>
      </xdr:txBody>
    </xdr:sp>
    <xdr:clientData/>
  </xdr:twoCellAnchor>
  <xdr:twoCellAnchor>
    <xdr:from>
      <xdr:col>7</xdr:col>
      <xdr:colOff>231913</xdr:colOff>
      <xdr:row>39</xdr:row>
      <xdr:rowOff>66261</xdr:rowOff>
    </xdr:from>
    <xdr:to>
      <xdr:col>7</xdr:col>
      <xdr:colOff>466678</xdr:colOff>
      <xdr:row>40</xdr:row>
      <xdr:rowOff>36103</xdr:rowOff>
    </xdr:to>
    <xdr:sp macro="" textlink="">
      <xdr:nvSpPr>
        <xdr:cNvPr id="19" name="TextBox 18"/>
        <xdr:cNvSpPr txBox="1"/>
      </xdr:nvSpPr>
      <xdr:spPr>
        <a:xfrm>
          <a:off x="4050196" y="8506239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.5</a:t>
          </a:r>
          <a:endParaRPr lang="el-GR" sz="1050" b="1"/>
        </a:p>
      </xdr:txBody>
    </xdr:sp>
    <xdr:clientData/>
  </xdr:twoCellAnchor>
  <xdr:twoCellAnchor>
    <xdr:from>
      <xdr:col>8</xdr:col>
      <xdr:colOff>1093304</xdr:colOff>
      <xdr:row>39</xdr:row>
      <xdr:rowOff>91108</xdr:rowOff>
    </xdr:from>
    <xdr:to>
      <xdr:col>8</xdr:col>
      <xdr:colOff>1328069</xdr:colOff>
      <xdr:row>40</xdr:row>
      <xdr:rowOff>60950</xdr:rowOff>
    </xdr:to>
    <xdr:sp macro="" textlink="">
      <xdr:nvSpPr>
        <xdr:cNvPr id="20" name="TextBox 19"/>
        <xdr:cNvSpPr txBox="1"/>
      </xdr:nvSpPr>
      <xdr:spPr>
        <a:xfrm>
          <a:off x="6096000" y="8531086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.6</a:t>
          </a:r>
          <a:endParaRPr lang="el-GR" sz="1050" b="1"/>
        </a:p>
      </xdr:txBody>
    </xdr:sp>
    <xdr:clientData/>
  </xdr:twoCellAnchor>
  <xdr:twoCellAnchor>
    <xdr:from>
      <xdr:col>7</xdr:col>
      <xdr:colOff>877956</xdr:colOff>
      <xdr:row>45</xdr:row>
      <xdr:rowOff>49696</xdr:rowOff>
    </xdr:from>
    <xdr:to>
      <xdr:col>7</xdr:col>
      <xdr:colOff>1112721</xdr:colOff>
      <xdr:row>46</xdr:row>
      <xdr:rowOff>19538</xdr:rowOff>
    </xdr:to>
    <xdr:sp macro="" textlink="">
      <xdr:nvSpPr>
        <xdr:cNvPr id="21" name="TextBox 20"/>
        <xdr:cNvSpPr txBox="1"/>
      </xdr:nvSpPr>
      <xdr:spPr>
        <a:xfrm>
          <a:off x="4696239" y="9566413"/>
          <a:ext cx="234765" cy="160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50" b="1"/>
            <a:t>F</a:t>
          </a:r>
          <a:r>
            <a:rPr lang="el-GR" sz="1050" b="1"/>
            <a:t>7</a:t>
          </a:r>
          <a:r>
            <a:rPr lang="en-US" sz="1050" b="1"/>
            <a:t>.7</a:t>
          </a:r>
          <a:endParaRPr lang="el-GR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M79"/>
  <sheetViews>
    <sheetView tabSelected="1" topLeftCell="C27" zoomScale="125" zoomScaleNormal="125" zoomScalePageLayoutView="125" workbookViewId="0">
      <selection activeCell="E37" sqref="B37:F44"/>
    </sheetView>
  </sheetViews>
  <sheetFormatPr baseColWidth="10" defaultColWidth="8.83203125" defaultRowHeight="14" x14ac:dyDescent="0"/>
  <cols>
    <col min="1" max="1" width="1.33203125" style="1" customWidth="1"/>
    <col min="2" max="3" width="8.83203125" style="1"/>
    <col min="4" max="4" width="10.33203125" style="1" bestFit="1" customWidth="1"/>
    <col min="5" max="5" width="10.33203125" style="1" customWidth="1"/>
    <col min="6" max="6" width="4.83203125" style="1" customWidth="1"/>
    <col min="7" max="7" width="12.1640625" style="1" customWidth="1"/>
    <col min="8" max="8" width="17.6640625" style="1" customWidth="1"/>
    <col min="9" max="9" width="23.5" style="1" customWidth="1"/>
    <col min="10" max="16384" width="8.83203125" style="1"/>
  </cols>
  <sheetData>
    <row r="1" spans="2:11" ht="15">
      <c r="B1" s="12"/>
      <c r="C1" s="9"/>
      <c r="D1" s="9"/>
      <c r="E1" s="9"/>
    </row>
    <row r="2" spans="2:11" ht="12" customHeight="1">
      <c r="B2" s="11"/>
      <c r="C2" s="9"/>
      <c r="D2" s="9"/>
      <c r="E2" s="9"/>
    </row>
    <row r="3" spans="2:11" ht="12" customHeight="1">
      <c r="B3" s="11"/>
      <c r="C3" s="9"/>
      <c r="D3" s="9"/>
      <c r="E3" s="9"/>
    </row>
    <row r="4" spans="2:11" ht="12" customHeight="1">
      <c r="B4" s="11"/>
      <c r="C4" s="9"/>
      <c r="D4" s="9"/>
      <c r="E4" s="9"/>
    </row>
    <row r="5" spans="2:11" ht="12" customHeight="1">
      <c r="B5" s="10"/>
      <c r="C5" s="9"/>
      <c r="D5" s="10"/>
      <c r="E5" s="9"/>
    </row>
    <row r="7" spans="2:11" ht="19" thickBot="1">
      <c r="B7" s="56" t="s">
        <v>26</v>
      </c>
      <c r="C7" s="56"/>
      <c r="D7" s="56"/>
      <c r="E7" s="56"/>
      <c r="F7" s="56"/>
      <c r="G7" s="56"/>
      <c r="H7" s="2"/>
      <c r="I7" s="5" t="s">
        <v>54</v>
      </c>
      <c r="J7" s="2"/>
      <c r="K7" s="2"/>
    </row>
    <row r="8" spans="2:11" ht="15.75" customHeight="1">
      <c r="B8" s="44" t="s">
        <v>27</v>
      </c>
      <c r="C8" s="44"/>
      <c r="D8" s="44"/>
      <c r="E8" s="44"/>
      <c r="F8" s="44"/>
      <c r="G8" s="45"/>
      <c r="H8" s="64" t="s">
        <v>28</v>
      </c>
      <c r="I8" s="60" t="s">
        <v>18</v>
      </c>
    </row>
    <row r="9" spans="2:11" ht="22.5" customHeight="1" thickBot="1">
      <c r="B9" s="44"/>
      <c r="C9" s="44"/>
      <c r="D9" s="44"/>
      <c r="E9" s="44"/>
      <c r="F9" s="44"/>
      <c r="G9" s="45"/>
      <c r="H9" s="65"/>
      <c r="I9" s="61"/>
    </row>
    <row r="10" spans="2:11" ht="20" customHeight="1">
      <c r="H10" s="17" t="s">
        <v>0</v>
      </c>
      <c r="I10" s="69">
        <v>2600</v>
      </c>
    </row>
    <row r="11" spans="2:11" ht="20" customHeight="1">
      <c r="H11" s="3" t="s">
        <v>1</v>
      </c>
      <c r="I11" s="70">
        <v>2730</v>
      </c>
    </row>
    <row r="12" spans="2:11" ht="20" customHeight="1">
      <c r="H12" s="3" t="s">
        <v>2</v>
      </c>
      <c r="I12" s="71">
        <v>2795</v>
      </c>
    </row>
    <row r="13" spans="2:11" ht="20" customHeight="1">
      <c r="H13" s="3" t="s">
        <v>3</v>
      </c>
      <c r="I13" s="70">
        <v>2860</v>
      </c>
    </row>
    <row r="14" spans="2:11" ht="20" customHeight="1">
      <c r="H14" s="3" t="s">
        <v>4</v>
      </c>
      <c r="I14" s="71">
        <v>2925</v>
      </c>
    </row>
    <row r="15" spans="2:11" ht="20" customHeight="1">
      <c r="H15" s="3" t="s">
        <v>5</v>
      </c>
      <c r="I15" s="70">
        <v>2990</v>
      </c>
    </row>
    <row r="16" spans="2:11" ht="20" customHeight="1">
      <c r="H16" s="3" t="s">
        <v>6</v>
      </c>
      <c r="I16" s="71">
        <v>3055</v>
      </c>
    </row>
    <row r="17" spans="2:11" ht="20" customHeight="1">
      <c r="H17" s="3" t="s">
        <v>7</v>
      </c>
      <c r="I17" s="70">
        <v>3120</v>
      </c>
    </row>
    <row r="18" spans="2:11" ht="20" customHeight="1">
      <c r="H18" s="3" t="s">
        <v>8</v>
      </c>
      <c r="I18" s="71">
        <v>3185</v>
      </c>
    </row>
    <row r="19" spans="2:11" ht="20" customHeight="1">
      <c r="H19" s="3" t="s">
        <v>9</v>
      </c>
      <c r="I19" s="70">
        <v>3250</v>
      </c>
    </row>
    <row r="20" spans="2:11" ht="20" customHeight="1">
      <c r="H20" s="3" t="s">
        <v>10</v>
      </c>
      <c r="I20" s="71">
        <v>3315</v>
      </c>
    </row>
    <row r="21" spans="2:11" ht="20" customHeight="1">
      <c r="H21" s="3" t="s">
        <v>11</v>
      </c>
      <c r="I21" s="70">
        <v>3380</v>
      </c>
    </row>
    <row r="22" spans="2:11" ht="20" customHeight="1">
      <c r="H22" s="3" t="s">
        <v>12</v>
      </c>
      <c r="I22" s="71">
        <v>3445</v>
      </c>
    </row>
    <row r="23" spans="2:11" ht="20" customHeight="1">
      <c r="H23" s="3" t="s">
        <v>13</v>
      </c>
      <c r="I23" s="70">
        <v>3510</v>
      </c>
    </row>
    <row r="24" spans="2:11" ht="20" customHeight="1">
      <c r="H24" s="3" t="s">
        <v>14</v>
      </c>
      <c r="I24" s="71">
        <v>3750</v>
      </c>
    </row>
    <row r="25" spans="2:11" ht="20" customHeight="1">
      <c r="H25" s="3" t="s">
        <v>15</v>
      </c>
      <c r="I25" s="70">
        <v>364</v>
      </c>
    </row>
    <row r="26" spans="2:11" ht="20" customHeight="1">
      <c r="H26" s="3" t="s">
        <v>16</v>
      </c>
      <c r="I26" s="71">
        <v>3770</v>
      </c>
    </row>
    <row r="27" spans="2:11" ht="16" thickBot="1">
      <c r="H27" s="4" t="s">
        <v>17</v>
      </c>
      <c r="I27" s="72">
        <v>3900</v>
      </c>
    </row>
    <row r="28" spans="2:11" ht="10" customHeight="1" thickBot="1"/>
    <row r="29" spans="2:11" ht="18" customHeight="1">
      <c r="B29" s="66" t="s">
        <v>29</v>
      </c>
      <c r="C29" s="67"/>
      <c r="D29" s="67"/>
      <c r="E29" s="67"/>
      <c r="F29" s="68"/>
      <c r="G29" s="6" t="s">
        <v>30</v>
      </c>
      <c r="H29" s="5"/>
      <c r="I29" s="5" t="s">
        <v>48</v>
      </c>
    </row>
    <row r="30" spans="2:11">
      <c r="B30" s="46" t="s">
        <v>31</v>
      </c>
      <c r="C30" s="47"/>
      <c r="D30" s="47"/>
      <c r="E30" s="47"/>
      <c r="F30" s="48"/>
      <c r="G30" s="73">
        <v>416</v>
      </c>
    </row>
    <row r="31" spans="2:11">
      <c r="B31" s="46" t="s">
        <v>32</v>
      </c>
      <c r="C31" s="47"/>
      <c r="D31" s="47"/>
      <c r="E31" s="47"/>
      <c r="F31" s="48"/>
      <c r="G31" s="73">
        <v>585</v>
      </c>
      <c r="J31" s="13"/>
      <c r="K31" s="8"/>
    </row>
    <row r="32" spans="2:11">
      <c r="B32" s="46" t="s">
        <v>33</v>
      </c>
      <c r="C32" s="47"/>
      <c r="D32" s="47"/>
      <c r="E32" s="47"/>
      <c r="F32" s="48"/>
      <c r="G32" s="73">
        <v>1105</v>
      </c>
      <c r="K32" s="8"/>
    </row>
    <row r="33" spans="2:11" ht="15" thickBot="1">
      <c r="B33" s="42" t="s">
        <v>34</v>
      </c>
      <c r="C33" s="43"/>
      <c r="D33" s="43"/>
      <c r="E33" s="43"/>
      <c r="F33" s="51"/>
      <c r="G33" s="74">
        <v>1170</v>
      </c>
      <c r="K33" s="8"/>
    </row>
    <row r="34" spans="2:11" ht="12" customHeight="1" thickBot="1">
      <c r="K34" s="8"/>
    </row>
    <row r="35" spans="2:11">
      <c r="B35" s="27" t="s">
        <v>35</v>
      </c>
      <c r="C35" s="62"/>
      <c r="D35" s="62"/>
      <c r="E35" s="62"/>
      <c r="F35" s="63"/>
      <c r="G35" s="7"/>
      <c r="K35" s="8"/>
    </row>
    <row r="36" spans="2:11" ht="15" thickBot="1">
      <c r="B36" s="57" t="s">
        <v>36</v>
      </c>
      <c r="C36" s="58"/>
      <c r="D36" s="58"/>
      <c r="E36" s="58"/>
      <c r="F36" s="59"/>
      <c r="J36" s="13"/>
    </row>
    <row r="37" spans="2:11">
      <c r="B37" s="27" t="s">
        <v>37</v>
      </c>
      <c r="C37" s="62"/>
      <c r="D37" s="28"/>
      <c r="E37" s="52">
        <v>500</v>
      </c>
      <c r="F37" s="53"/>
      <c r="J37" s="13"/>
    </row>
    <row r="38" spans="2:11">
      <c r="B38" s="46" t="s">
        <v>38</v>
      </c>
      <c r="C38" s="47"/>
      <c r="D38" s="48"/>
      <c r="E38" s="52">
        <v>250</v>
      </c>
      <c r="F38" s="53"/>
      <c r="G38" s="14" t="str">
        <f>IF(E38&gt;300,"WRONG HEIGHT",IF(E38&lt;50,"WRONG HEIGHT"," "))</f>
        <v xml:space="preserve"> </v>
      </c>
      <c r="J38" s="13"/>
    </row>
    <row r="39" spans="2:11">
      <c r="B39" s="46" t="s">
        <v>39</v>
      </c>
      <c r="C39" s="47"/>
      <c r="D39" s="48"/>
      <c r="E39" s="52" t="s">
        <v>19</v>
      </c>
      <c r="F39" s="53"/>
    </row>
    <row r="40" spans="2:11">
      <c r="B40" s="46" t="s">
        <v>40</v>
      </c>
      <c r="C40" s="47"/>
      <c r="D40" s="48"/>
      <c r="E40" s="52">
        <v>5</v>
      </c>
      <c r="F40" s="53"/>
      <c r="G40" s="16" t="str">
        <f>IF(ΥΠΟΛΟΓΙΣΜΟΙ!A4&gt;121,"INCREASE THE PANELS"," ")</f>
        <v xml:space="preserve"> </v>
      </c>
    </row>
    <row r="41" spans="2:11" ht="15" thickBot="1">
      <c r="B41" s="42" t="s">
        <v>41</v>
      </c>
      <c r="C41" s="43"/>
      <c r="D41" s="51"/>
      <c r="E41" s="49">
        <v>0</v>
      </c>
      <c r="F41" s="50"/>
    </row>
    <row r="42" spans="2:11" ht="12" customHeight="1" thickBot="1">
      <c r="B42" s="32"/>
      <c r="C42" s="33"/>
      <c r="D42" s="33"/>
      <c r="E42" s="33"/>
      <c r="F42" s="34"/>
    </row>
    <row r="43" spans="2:11">
      <c r="B43" s="27" t="s">
        <v>42</v>
      </c>
      <c r="C43" s="28"/>
      <c r="D43" s="29" t="s">
        <v>31</v>
      </c>
      <c r="E43" s="30"/>
      <c r="F43" s="31"/>
    </row>
    <row r="44" spans="2:11" ht="15" thickBot="1">
      <c r="B44" s="42" t="s">
        <v>43</v>
      </c>
      <c r="C44" s="43"/>
      <c r="D44" s="39" t="s">
        <v>49</v>
      </c>
      <c r="E44" s="40"/>
      <c r="F44" s="41"/>
    </row>
    <row r="45" spans="2:11" ht="12" customHeight="1" thickBot="1">
      <c r="B45" s="32"/>
      <c r="C45" s="33"/>
      <c r="D45" s="33"/>
      <c r="E45" s="33"/>
      <c r="F45" s="34"/>
    </row>
    <row r="46" spans="2:11">
      <c r="B46" s="35" t="s">
        <v>47</v>
      </c>
      <c r="C46" s="36"/>
      <c r="D46" s="36"/>
      <c r="E46" s="37">
        <v>0</v>
      </c>
      <c r="F46" s="38"/>
    </row>
    <row r="47" spans="2:11">
      <c r="B47" s="23" t="s">
        <v>44</v>
      </c>
      <c r="C47" s="24"/>
      <c r="D47" s="24"/>
      <c r="E47" s="75">
        <f>IF('F7 READY'!D44="Natural anodized",ΥΠΟΛΟΓΙΣΜΟΙ!I4*1,IF('F7 READY'!D44="Ral electrostatic",ΥΠΟΛΟΓΙΣΜΟΙ!I4*1.05,IF(D44="Special electrostatic",ΥΠΟΛΟΓΙΣΜΟΙ!I4*1.1,IF('F7 READY'!D44="Wooden imitation",ΥΠΟΛΟΓΙΣΜΟΙ!I4*1.25,IF('F7 READY'!D44="Inox imitation",ΥΠΟΛΟΓΙΣΜΟΙ!I4*1.2,)))))</f>
        <v>17550</v>
      </c>
      <c r="F47" s="76"/>
      <c r="G47" s="15" t="str">
        <f>IF(G40="INCREASE THE PANELS","WRONG PRICE"," ")</f>
        <v xml:space="preserve"> </v>
      </c>
    </row>
    <row r="48" spans="2:11" ht="15" thickBot="1">
      <c r="B48" s="25" t="s">
        <v>45</v>
      </c>
      <c r="C48" s="26"/>
      <c r="D48" s="26"/>
      <c r="E48" s="77">
        <f>E47+ΥΠΟΛΟΓΙΣΜΟΙ!F5</f>
        <v>22490</v>
      </c>
      <c r="F48" s="78"/>
      <c r="G48" s="15" t="str">
        <f>IF(G40="INCREASE THE PANELS","WRONG PRICE"," ")</f>
        <v xml:space="preserve"> </v>
      </c>
    </row>
    <row r="49" spans="2:13">
      <c r="B49" s="54"/>
      <c r="C49" s="54"/>
      <c r="D49" s="54"/>
      <c r="E49" s="54"/>
      <c r="F49" s="54"/>
      <c r="G49" s="54"/>
      <c r="H49" s="54"/>
      <c r="I49" s="54"/>
    </row>
    <row r="50" spans="2:13">
      <c r="B50" s="55" t="s">
        <v>46</v>
      </c>
      <c r="C50" s="55"/>
      <c r="D50" s="55"/>
      <c r="E50" s="55"/>
      <c r="F50" s="55"/>
      <c r="G50" s="55"/>
      <c r="H50" s="55"/>
      <c r="I50" s="55"/>
    </row>
    <row r="51" spans="2:1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3">
      <c r="B52" s="22" t="s">
        <v>19</v>
      </c>
      <c r="C52" s="22"/>
      <c r="D52" s="8" t="s">
        <v>49</v>
      </c>
      <c r="E52" s="22"/>
      <c r="F52" s="22">
        <v>0</v>
      </c>
      <c r="G52" s="22"/>
      <c r="H52" s="13"/>
      <c r="I52" s="13"/>
      <c r="J52" s="18"/>
      <c r="K52" s="18"/>
      <c r="L52" s="18"/>
      <c r="M52" s="18"/>
    </row>
    <row r="53" spans="2:13">
      <c r="B53" s="22" t="s">
        <v>20</v>
      </c>
      <c r="C53" s="22"/>
      <c r="D53" s="8" t="s">
        <v>50</v>
      </c>
      <c r="E53" s="22"/>
      <c r="F53" s="22">
        <v>1</v>
      </c>
      <c r="G53" s="22"/>
      <c r="H53" s="13"/>
      <c r="I53" s="13"/>
      <c r="J53" s="18"/>
      <c r="K53" s="18"/>
      <c r="L53" s="18"/>
      <c r="M53" s="18"/>
    </row>
    <row r="54" spans="2:13">
      <c r="B54" s="22" t="s">
        <v>21</v>
      </c>
      <c r="C54" s="22"/>
      <c r="D54" s="8" t="s">
        <v>51</v>
      </c>
      <c r="E54" s="22"/>
      <c r="F54" s="22">
        <v>2</v>
      </c>
      <c r="G54" s="22"/>
      <c r="H54" s="13"/>
      <c r="I54" s="13"/>
      <c r="J54" s="18"/>
      <c r="K54" s="18"/>
      <c r="L54" s="18"/>
      <c r="M54" s="18"/>
    </row>
    <row r="55" spans="2:13">
      <c r="B55" s="22" t="s">
        <v>22</v>
      </c>
      <c r="C55" s="22"/>
      <c r="D55" s="8" t="s">
        <v>52</v>
      </c>
      <c r="E55" s="22"/>
      <c r="F55" s="22">
        <v>3</v>
      </c>
      <c r="G55" s="22"/>
      <c r="H55" s="13"/>
      <c r="I55" s="13"/>
      <c r="J55" s="18"/>
      <c r="K55" s="18"/>
      <c r="L55" s="18"/>
      <c r="M55" s="18"/>
    </row>
    <row r="56" spans="2:13">
      <c r="B56" s="22" t="s">
        <v>23</v>
      </c>
      <c r="C56" s="22"/>
      <c r="D56" s="8" t="s">
        <v>53</v>
      </c>
      <c r="E56" s="22"/>
      <c r="F56" s="22">
        <v>4</v>
      </c>
      <c r="G56" s="22"/>
      <c r="H56" s="13"/>
      <c r="I56" s="13"/>
      <c r="J56" s="18"/>
      <c r="K56" s="18"/>
      <c r="L56" s="18"/>
      <c r="M56" s="18"/>
    </row>
    <row r="57" spans="2:13">
      <c r="B57" s="22" t="s">
        <v>24</v>
      </c>
      <c r="C57" s="22"/>
      <c r="D57" s="22"/>
      <c r="E57" s="22"/>
      <c r="F57" s="22"/>
      <c r="G57" s="22"/>
      <c r="H57" s="13"/>
      <c r="I57" s="13"/>
      <c r="J57" s="18"/>
      <c r="K57" s="18"/>
      <c r="L57" s="18"/>
      <c r="M57" s="18"/>
    </row>
    <row r="58" spans="2:13">
      <c r="B58" s="22" t="s">
        <v>25</v>
      </c>
      <c r="C58" s="22"/>
      <c r="D58" s="22"/>
      <c r="E58" s="22"/>
      <c r="F58" s="22"/>
      <c r="G58" s="22"/>
      <c r="H58" s="13"/>
      <c r="I58" s="13"/>
      <c r="J58" s="18"/>
      <c r="K58" s="18"/>
      <c r="L58" s="18"/>
      <c r="M58" s="18"/>
    </row>
    <row r="59" spans="2:13">
      <c r="B59" s="22"/>
      <c r="C59" s="22"/>
      <c r="D59" s="22"/>
      <c r="E59" s="22"/>
      <c r="F59" s="22"/>
      <c r="G59" s="22"/>
      <c r="H59" s="13"/>
      <c r="I59" s="13"/>
      <c r="J59" s="18"/>
      <c r="K59" s="18"/>
      <c r="L59" s="18"/>
      <c r="M59" s="18"/>
    </row>
    <row r="60" spans="2:13">
      <c r="B60" s="22"/>
      <c r="C60" s="22"/>
      <c r="D60" s="22"/>
      <c r="E60" s="22"/>
      <c r="F60" s="22"/>
      <c r="G60" s="22"/>
      <c r="H60" s="13"/>
      <c r="I60" s="13"/>
      <c r="J60" s="18"/>
      <c r="K60" s="18"/>
      <c r="L60" s="18"/>
      <c r="M60" s="18"/>
    </row>
    <row r="61" spans="2:13">
      <c r="B61" s="8"/>
      <c r="C61" s="8"/>
      <c r="D61" s="8"/>
      <c r="E61" s="8"/>
      <c r="F61" s="8"/>
      <c r="G61" s="8"/>
      <c r="H61" s="13"/>
      <c r="I61" s="13"/>
      <c r="J61" s="18"/>
      <c r="K61" s="18"/>
      <c r="L61" s="18"/>
      <c r="M61" s="18"/>
    </row>
    <row r="62" spans="2:13">
      <c r="B62" s="8"/>
      <c r="C62" s="8"/>
      <c r="D62" s="8"/>
      <c r="E62" s="8"/>
      <c r="F62" s="8"/>
      <c r="G62" s="8"/>
      <c r="H62" s="13"/>
      <c r="I62" s="13"/>
      <c r="J62" s="18"/>
      <c r="K62" s="18"/>
      <c r="L62" s="18"/>
      <c r="M62" s="18"/>
    </row>
    <row r="63" spans="2:13">
      <c r="B63" s="13"/>
      <c r="C63" s="13"/>
      <c r="D63" s="13"/>
      <c r="E63" s="13"/>
      <c r="F63" s="13"/>
      <c r="G63" s="13"/>
      <c r="H63" s="13"/>
      <c r="I63" s="13"/>
      <c r="J63" s="18"/>
      <c r="K63" s="18"/>
      <c r="L63" s="18"/>
      <c r="M63" s="18"/>
    </row>
    <row r="64" spans="2:13">
      <c r="B64" s="13"/>
      <c r="C64" s="13"/>
      <c r="D64" s="13"/>
      <c r="E64" s="13"/>
      <c r="F64" s="13"/>
      <c r="G64" s="13"/>
      <c r="H64" s="13"/>
      <c r="I64" s="13"/>
      <c r="J64" s="18"/>
      <c r="K64" s="18"/>
      <c r="L64" s="18"/>
      <c r="M64" s="18"/>
    </row>
    <row r="65" spans="2:13">
      <c r="B65" s="13"/>
      <c r="C65" s="13"/>
      <c r="D65" s="13"/>
      <c r="E65" s="13"/>
      <c r="F65" s="13"/>
      <c r="G65" s="13"/>
      <c r="H65" s="13"/>
      <c r="I65" s="13"/>
      <c r="J65" s="18"/>
      <c r="K65" s="18"/>
      <c r="L65" s="18"/>
      <c r="M65" s="18"/>
    </row>
    <row r="66" spans="2:13">
      <c r="B66" s="13"/>
      <c r="C66" s="13"/>
      <c r="D66" s="13"/>
      <c r="E66" s="13"/>
      <c r="F66" s="13"/>
      <c r="G66" s="13"/>
      <c r="H66" s="13"/>
      <c r="I66" s="13"/>
      <c r="J66" s="18"/>
      <c r="K66" s="18"/>
      <c r="L66" s="18"/>
      <c r="M66" s="18"/>
    </row>
    <row r="67" spans="2:13">
      <c r="B67" s="13"/>
      <c r="C67" s="13"/>
      <c r="D67" s="13"/>
      <c r="E67" s="13"/>
      <c r="F67" s="13"/>
      <c r="G67" s="13"/>
      <c r="H67" s="13"/>
      <c r="I67" s="13"/>
      <c r="J67" s="18"/>
      <c r="K67" s="18"/>
      <c r="L67" s="18"/>
      <c r="M67" s="18"/>
    </row>
    <row r="68" spans="2:13">
      <c r="B68" s="13"/>
      <c r="C68" s="13"/>
      <c r="D68" s="13"/>
      <c r="E68" s="13"/>
      <c r="F68" s="13"/>
      <c r="G68" s="13"/>
      <c r="H68" s="13"/>
      <c r="I68" s="13"/>
      <c r="J68" s="18"/>
      <c r="K68" s="18"/>
      <c r="L68" s="18"/>
      <c r="M68" s="18"/>
    </row>
    <row r="69" spans="2:13">
      <c r="B69" s="13"/>
      <c r="C69" s="13"/>
      <c r="D69" s="13"/>
      <c r="E69" s="13"/>
      <c r="F69" s="13"/>
      <c r="G69" s="13"/>
      <c r="H69" s="13"/>
      <c r="I69" s="13"/>
      <c r="J69" s="18"/>
      <c r="K69" s="18"/>
      <c r="L69" s="18"/>
      <c r="M69" s="18"/>
    </row>
    <row r="70" spans="2:13">
      <c r="B70" s="13"/>
      <c r="C70" s="13"/>
      <c r="D70" s="13"/>
      <c r="E70" s="13"/>
      <c r="F70" s="13"/>
      <c r="G70" s="13"/>
      <c r="H70" s="13"/>
      <c r="I70" s="13"/>
      <c r="J70" s="18"/>
      <c r="K70" s="18"/>
      <c r="L70" s="18"/>
      <c r="M70" s="18"/>
    </row>
    <row r="71" spans="2:13">
      <c r="B71" s="13"/>
      <c r="C71" s="13"/>
      <c r="D71" s="13"/>
      <c r="E71" s="13"/>
      <c r="F71" s="13"/>
      <c r="G71" s="13"/>
      <c r="H71" s="13"/>
      <c r="I71" s="13"/>
      <c r="J71" s="18"/>
      <c r="K71" s="18"/>
      <c r="L71" s="18"/>
      <c r="M71" s="18"/>
    </row>
    <row r="72" spans="2:13">
      <c r="B72" s="13"/>
      <c r="C72" s="13"/>
      <c r="D72" s="13"/>
      <c r="E72" s="13"/>
      <c r="F72" s="13"/>
      <c r="G72" s="13"/>
      <c r="H72" s="13"/>
      <c r="I72" s="13"/>
      <c r="J72" s="18"/>
      <c r="K72" s="18"/>
      <c r="L72" s="18"/>
      <c r="M72" s="18"/>
    </row>
    <row r="73" spans="2:13">
      <c r="B73" s="13"/>
      <c r="C73" s="13"/>
      <c r="D73" s="13"/>
      <c r="E73" s="13"/>
      <c r="F73" s="13"/>
      <c r="G73" s="13"/>
      <c r="H73" s="13"/>
      <c r="I73" s="13"/>
      <c r="J73" s="18"/>
      <c r="K73" s="18"/>
      <c r="L73" s="18"/>
      <c r="M73" s="18"/>
    </row>
    <row r="74" spans="2:13">
      <c r="B74" s="13"/>
      <c r="C74" s="13"/>
      <c r="D74" s="13"/>
      <c r="E74" s="13"/>
      <c r="F74" s="13"/>
      <c r="G74" s="13"/>
      <c r="H74" s="13"/>
      <c r="I74" s="13"/>
      <c r="J74" s="18"/>
      <c r="K74" s="18"/>
      <c r="L74" s="18"/>
      <c r="M74" s="18"/>
    </row>
    <row r="75" spans="2:13">
      <c r="B75" s="13"/>
      <c r="C75" s="13"/>
      <c r="D75" s="13"/>
      <c r="E75" s="13"/>
      <c r="F75" s="13"/>
      <c r="G75" s="13"/>
      <c r="H75" s="13"/>
      <c r="I75" s="13"/>
      <c r="J75" s="18"/>
      <c r="K75" s="18"/>
      <c r="L75" s="18"/>
      <c r="M75" s="18"/>
    </row>
    <row r="76" spans="2:13">
      <c r="B76" s="13"/>
      <c r="C76" s="13"/>
      <c r="D76" s="13"/>
      <c r="E76" s="13"/>
      <c r="F76" s="13"/>
      <c r="G76" s="13"/>
      <c r="H76" s="13"/>
      <c r="I76" s="13"/>
      <c r="J76" s="18"/>
      <c r="K76" s="18"/>
      <c r="L76" s="18"/>
      <c r="M76" s="18"/>
    </row>
    <row r="77" spans="2:13">
      <c r="B77" s="13"/>
      <c r="C77" s="13"/>
      <c r="D77" s="13"/>
      <c r="E77" s="13"/>
      <c r="F77" s="13"/>
      <c r="G77" s="13"/>
      <c r="H77" s="13"/>
      <c r="I77" s="13"/>
      <c r="J77" s="18"/>
      <c r="K77" s="18"/>
      <c r="L77" s="18"/>
      <c r="M77" s="18"/>
    </row>
    <row r="78" spans="2:1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2:1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</sheetData>
  <sheetProtection password="B994" sheet="1" objects="1" scenarios="1" selectLockedCells="1"/>
  <mergeCells count="33">
    <mergeCell ref="B49:I49"/>
    <mergeCell ref="B50:I50"/>
    <mergeCell ref="B7:G7"/>
    <mergeCell ref="B36:F36"/>
    <mergeCell ref="E37:F37"/>
    <mergeCell ref="B33:F33"/>
    <mergeCell ref="I8:I9"/>
    <mergeCell ref="B35:F35"/>
    <mergeCell ref="E39:F39"/>
    <mergeCell ref="E40:F40"/>
    <mergeCell ref="H8:H9"/>
    <mergeCell ref="B30:F30"/>
    <mergeCell ref="B31:F31"/>
    <mergeCell ref="B32:F32"/>
    <mergeCell ref="B37:D37"/>
    <mergeCell ref="B29:F29"/>
    <mergeCell ref="B8:G9"/>
    <mergeCell ref="B42:F42"/>
    <mergeCell ref="B38:D38"/>
    <mergeCell ref="B39:D39"/>
    <mergeCell ref="B40:D40"/>
    <mergeCell ref="E41:F41"/>
    <mergeCell ref="B41:D41"/>
    <mergeCell ref="E38:F38"/>
    <mergeCell ref="E48:F48"/>
    <mergeCell ref="E47:F47"/>
    <mergeCell ref="B43:C43"/>
    <mergeCell ref="D43:F43"/>
    <mergeCell ref="B45:F45"/>
    <mergeCell ref="B46:D46"/>
    <mergeCell ref="E46:F46"/>
    <mergeCell ref="D44:F44"/>
    <mergeCell ref="B44:C44"/>
  </mergeCells>
  <dataValidations count="7">
    <dataValidation type="list" allowBlank="1" showInputMessage="1" showErrorMessage="1" sqref="D43">
      <formula1>$B$30:$B$33</formula1>
    </dataValidation>
    <dataValidation type="list" allowBlank="1" showInputMessage="1" showErrorMessage="1" sqref="E39:F39">
      <formula1>$B$52:$B$58</formula1>
    </dataValidation>
    <dataValidation type="list" allowBlank="1" showInputMessage="1" showErrorMessage="1" sqref="E41:F41">
      <formula1>$F$52:$F$56</formula1>
    </dataValidation>
    <dataValidation type="list" allowBlank="1" showInputMessage="1" showErrorMessage="1" sqref="D44:F44">
      <formula1>$D$52:$D$56</formula1>
    </dataValidation>
    <dataValidation type="list" allowBlank="1" showInputMessage="1" showErrorMessage="1" sqref="D44:F44">
      <formula1>$D$52:$D$56</formula1>
    </dataValidation>
    <dataValidation type="list" allowBlank="1" showInputMessage="1" showErrorMessage="1" sqref="E39:F39">
      <formula1>$B$52:$B$59</formula1>
    </dataValidation>
    <dataValidation type="list" allowBlank="1" showInputMessage="1" showErrorMessage="1" sqref="E41:F41">
      <formula1>$F$52:$F$56</formula1>
    </dataValidation>
  </dataValidations>
  <pageMargins left="0.23622047244094491" right="0.23622047244094491" top="0.19685039370078741" bottom="0.19685039370078741" header="0.11811023622047245" footer="0.1181102362204724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>
      <selection activeCell="F14" sqref="A14:F22"/>
    </sheetView>
  </sheetViews>
  <sheetFormatPr baseColWidth="10" defaultColWidth="8.83203125" defaultRowHeight="14" x14ac:dyDescent="0"/>
  <cols>
    <col min="9" max="9" width="9.5" bestFit="1" customWidth="1"/>
  </cols>
  <sheetData>
    <row r="1" spans="1:1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3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3"/>
    </row>
    <row r="3" spans="1: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3"/>
    </row>
    <row r="4" spans="1:12" ht="15" thickBot="1">
      <c r="A4" s="19">
        <f>'F7 READY'!E37/'F7 READY'!E40</f>
        <v>100</v>
      </c>
      <c r="B4" s="19">
        <f>IF(A4&lt;35,'F7 READY'!I10,IF(A4&lt;41,'F7 READY'!I11,IF(A4&lt;46,'F7 READY'!I12,IF(A4&lt;51,'F7 READY'!I13,IF(A4&lt;56,'F7 READY'!I14,IF(A4&lt;61,'F7 READY'!I15,IF(A4&lt;66,'F7 READY'!I16,IF(A4&lt;71,'F7 READY'!I17,IF(A4&lt;76,'F7 READY'!I18,IF(A4&lt;81,'F7 READY'!I19,IF(A4&lt;86,'F7 READY'!I20,IF(A4&lt;91,'F7 READY'!I21,IF(A4&lt;96,'F7 READY'!I22,IF(A4&lt;101,'F7 READY'!I23,IF(A4&lt;106,'F7 READY'!I24,IF(A4&lt;111,'F7 READY'!I25,IF(A4&lt;116,'F7 READY'!I26,IF(A4&lt;121,'F7 READY'!I27,))))))))))))))))))</f>
        <v>3510</v>
      </c>
      <c r="C4" s="19">
        <f>('F7 READY'!E37*('F7 READY'!E38-12.5))/10000</f>
        <v>11.875</v>
      </c>
      <c r="D4" s="19">
        <f>(B4*'F7 READY'!E40)+('F7 READY'!E41*370)</f>
        <v>17550</v>
      </c>
      <c r="E4" s="19"/>
      <c r="F4" s="19">
        <f>IF('F7 READY'!D43='F7 READY'!B30,'F7 READY'!G30,IF('F7 READY'!D43='F7 READY'!B31,'F7 READY'!G31,IF('F7 READY'!D43='F7 READY'!B32,'F7 READY'!G32,IF('F7 READY'!D43='F7 READY'!B33,'F7 READY'!G33,"0"))))</f>
        <v>416</v>
      </c>
      <c r="G4" s="19">
        <f>D5+F5</f>
        <v>22490</v>
      </c>
      <c r="H4" s="19"/>
      <c r="I4" s="20">
        <f>IF('F7 READY'!E39="F6.6",ΥΠΟΛΟΓΙΣΜΟΙ!D5+120,IF('F7 READY'!E39="F6.7",ΥΠΟΛΟΓΙΣΜΟΙ!D5+60,IF('F7 READY'!E39="F6.8",ΥΠΟΛΟΓΙΣΜΟΙ!D5+180,D5)))</f>
        <v>17550</v>
      </c>
      <c r="J4" s="21"/>
      <c r="K4" s="19"/>
      <c r="L4" s="13"/>
    </row>
    <row r="5" spans="1:12">
      <c r="A5" s="19"/>
      <c r="B5" s="19"/>
      <c r="C5" s="19"/>
      <c r="D5" s="19">
        <f>D4-(D4*'F7 READY'!E46)</f>
        <v>17550</v>
      </c>
      <c r="E5" s="19"/>
      <c r="F5" s="19">
        <f>F4*C4</f>
        <v>4940</v>
      </c>
      <c r="G5" s="19"/>
      <c r="H5" s="19"/>
      <c r="I5" s="19"/>
      <c r="J5" s="19"/>
      <c r="K5" s="19"/>
      <c r="L5" s="13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3"/>
    </row>
    <row r="7" spans="1: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3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3"/>
    </row>
    <row r="9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3"/>
    </row>
    <row r="10" spans="1:1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</row>
    <row r="11" spans="1: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3"/>
    </row>
    <row r="12" spans="1: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3"/>
    </row>
    <row r="13" spans="1:12" ht="23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3"/>
    </row>
    <row r="14" spans="1:12">
      <c r="G14" s="19"/>
      <c r="H14" s="19"/>
      <c r="I14" s="19"/>
      <c r="J14" s="19"/>
      <c r="K14" s="19"/>
      <c r="L14" s="13"/>
    </row>
    <row r="15" spans="1:12">
      <c r="G15" s="19"/>
      <c r="H15" s="19"/>
      <c r="I15" s="19"/>
      <c r="J15" s="19"/>
      <c r="K15" s="19"/>
      <c r="L15" s="13"/>
    </row>
    <row r="16" spans="1:12">
      <c r="G16" s="19"/>
      <c r="H16" s="19"/>
      <c r="I16" s="19"/>
      <c r="J16" s="19"/>
      <c r="K16" s="19"/>
      <c r="L16" s="13"/>
    </row>
    <row r="17" spans="1:12">
      <c r="G17" s="19"/>
      <c r="H17" s="19"/>
      <c r="I17" s="19"/>
      <c r="J17" s="19"/>
      <c r="K17" s="19"/>
      <c r="L17" s="13"/>
    </row>
    <row r="18" spans="1:12">
      <c r="G18" s="19"/>
      <c r="H18" s="19"/>
      <c r="I18" s="19"/>
      <c r="J18" s="19"/>
      <c r="K18" s="19"/>
      <c r="L18" s="13"/>
    </row>
    <row r="19" spans="1:12">
      <c r="G19" s="19"/>
      <c r="H19" s="19"/>
      <c r="I19" s="19"/>
      <c r="J19" s="19"/>
      <c r="K19" s="19"/>
      <c r="L19" s="13"/>
    </row>
    <row r="20" spans="1:12">
      <c r="G20" s="19"/>
      <c r="H20" s="19"/>
      <c r="I20" s="19"/>
      <c r="J20" s="19"/>
      <c r="K20" s="19"/>
      <c r="L20" s="13"/>
    </row>
    <row r="21" spans="1:12">
      <c r="G21" s="19"/>
      <c r="H21" s="19"/>
      <c r="I21" s="19"/>
      <c r="J21" s="19"/>
      <c r="K21" s="19"/>
      <c r="L21" s="13"/>
    </row>
    <row r="22" spans="1:12">
      <c r="G22" s="19"/>
      <c r="H22" s="19"/>
      <c r="I22" s="19"/>
      <c r="J22" s="19"/>
      <c r="K22" s="19"/>
      <c r="L22" s="13"/>
    </row>
    <row r="23" spans="1:1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3"/>
    </row>
    <row r="24" spans="1:1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3"/>
    </row>
    <row r="25" spans="1: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3"/>
    </row>
    <row r="26" spans="1: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F7 READY</vt:lpstr>
      <vt:lpstr>ΥΠΟΛΟΓΙΣΜΟΙ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Jérémy Cruz</cp:lastModifiedBy>
  <cp:lastPrinted>2014-11-04T06:07:19Z</cp:lastPrinted>
  <dcterms:created xsi:type="dcterms:W3CDTF">2013-01-26T06:28:42Z</dcterms:created>
  <dcterms:modified xsi:type="dcterms:W3CDTF">2017-12-06T14:20:24Z</dcterms:modified>
</cp:coreProperties>
</file>