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wdp" ContentType="image/vnd.ms-photo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20" yWindow="0" windowWidth="25580" windowHeight="14600"/>
  </bookViews>
  <sheets>
    <sheet name="F5 READY" sheetId="1" r:id="rId1"/>
    <sheet name="F5 Parts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2" l="1"/>
  <c r="J16" i="2"/>
  <c r="J15" i="2"/>
  <c r="J13" i="2"/>
  <c r="J12" i="2"/>
  <c r="J11" i="2"/>
  <c r="J9" i="2"/>
  <c r="J8" i="2"/>
  <c r="J7" i="2"/>
  <c r="J5" i="2"/>
  <c r="J4" i="2"/>
  <c r="J3" i="2"/>
  <c r="J6" i="2"/>
  <c r="G38" i="1"/>
  <c r="B55" i="1"/>
  <c r="G40" i="1"/>
  <c r="D55" i="1"/>
  <c r="G55" i="1"/>
  <c r="C55" i="1"/>
  <c r="E55" i="1"/>
  <c r="E56" i="1"/>
  <c r="H65" i="1"/>
  <c r="E47" i="1"/>
  <c r="G56" i="1"/>
  <c r="G47" i="1"/>
  <c r="G48" i="1"/>
  <c r="H43" i="2"/>
  <c r="E48" i="1"/>
  <c r="H55" i="1"/>
  <c r="J10" i="2"/>
  <c r="J14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2" i="2"/>
  <c r="J41" i="2"/>
  <c r="J43" i="2"/>
</calcChain>
</file>

<file path=xl/comments1.xml><?xml version="1.0" encoding="utf-8"?>
<comments xmlns="http://schemas.openxmlformats.org/spreadsheetml/2006/main">
  <authors>
    <author>Andreas Koromilas Salinox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161"/>
          </rPr>
          <t>(availability in 5m / 6m rod)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161"/>
          </rPr>
          <t>(availability in 5m / 6m rod)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161"/>
          </rPr>
          <t>(availability in 5m / 6m rod)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161"/>
          </rPr>
          <t>(availability in 5m / 6m rod)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161"/>
          </rPr>
          <t>availability in 5m / 5,5m rod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161"/>
          </rPr>
          <t>For aluminum profile 01010005</t>
        </r>
      </text>
    </comment>
  </commentList>
</comments>
</file>

<file path=xl/sharedStrings.xml><?xml version="1.0" encoding="utf-8"?>
<sst xmlns="http://schemas.openxmlformats.org/spreadsheetml/2006/main" count="121" uniqueCount="96">
  <si>
    <t>0-34cm</t>
  </si>
  <si>
    <t>35-40cm</t>
  </si>
  <si>
    <t>41-45cm</t>
  </si>
  <si>
    <t>46-50cm</t>
  </si>
  <si>
    <t>51-55cm</t>
  </si>
  <si>
    <t>56-60cm</t>
  </si>
  <si>
    <t>61-65cm</t>
  </si>
  <si>
    <t>66-70cm</t>
  </si>
  <si>
    <t>71-75cm</t>
  </si>
  <si>
    <t>76-80cm</t>
  </si>
  <si>
    <t>81-85cm</t>
  </si>
  <si>
    <t>86-90cm</t>
  </si>
  <si>
    <t>91-95cm</t>
  </si>
  <si>
    <t>96-100cm</t>
  </si>
  <si>
    <r>
      <t xml:space="preserve">Includes the cost for  </t>
    </r>
    <r>
      <rPr>
        <u/>
        <sz val="11"/>
        <color theme="1"/>
        <rFont val="Calibri"/>
        <family val="2"/>
        <charset val="161"/>
        <scheme val="minor"/>
      </rPr>
      <t xml:space="preserve">natural anodized </t>
    </r>
    <r>
      <rPr>
        <sz val="11"/>
        <color theme="1"/>
        <rFont val="Calibri"/>
        <family val="2"/>
        <charset val="161"/>
        <scheme val="minor"/>
      </rPr>
      <t xml:space="preserve"> aluminum profiles per panel and accessories needed it necessary for the proper condition of the system.</t>
    </r>
  </si>
  <si>
    <t>PANEL WIDTH</t>
  </si>
  <si>
    <t>TOTAL PRICE CALCULATION</t>
  </si>
  <si>
    <t>Fill the blue colorized sections</t>
  </si>
  <si>
    <t>Opening width (cm)</t>
  </si>
  <si>
    <t>Opening height (cm)</t>
  </si>
  <si>
    <t>System type</t>
  </si>
  <si>
    <t>Total numbers of panels</t>
  </si>
  <si>
    <t>Glass type</t>
  </si>
  <si>
    <t>Different Colour</t>
  </si>
  <si>
    <r>
      <t xml:space="preserve">Discount </t>
    </r>
    <r>
      <rPr>
        <sz val="10"/>
        <color theme="1"/>
        <rFont val="Calibri"/>
        <family val="2"/>
        <charset val="161"/>
        <scheme val="minor"/>
      </rPr>
      <t>for aluminum profiles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(%)</t>
    </r>
  </si>
  <si>
    <t>Total cost for aluminum profiles:</t>
  </si>
  <si>
    <t>Total cost including glasses:</t>
  </si>
  <si>
    <t>Glass 10mm tempered clear</t>
  </si>
  <si>
    <t>Glass 10mm tempered satin</t>
  </si>
  <si>
    <t xml:space="preserve"> Prices does not include packaging &amp; freights.    Prices does not include VAT.    Prices may change without any further notice         </t>
  </si>
  <si>
    <t>System types</t>
  </si>
  <si>
    <t>Natural anodized</t>
  </si>
  <si>
    <t>Ral electrostatic</t>
  </si>
  <si>
    <t>Special electrostatic</t>
  </si>
  <si>
    <t>Wooden imitation</t>
  </si>
  <si>
    <t>Inox imitation</t>
  </si>
  <si>
    <t>A/A</t>
  </si>
  <si>
    <t>PHOTO</t>
  </si>
  <si>
    <t>DESCRIPTION</t>
  </si>
  <si>
    <t>CODE</t>
  </si>
  <si>
    <t>UNIT</t>
  </si>
  <si>
    <t>COMMENTS</t>
  </si>
  <si>
    <t>CUSTOMER ORDER</t>
  </si>
  <si>
    <t>PRICE (€)</t>
  </si>
  <si>
    <t>m</t>
  </si>
  <si>
    <t>TOTAL PRICE (€)</t>
  </si>
  <si>
    <t>Total Units</t>
  </si>
  <si>
    <t>Discount %</t>
  </si>
  <si>
    <t>Comments :</t>
  </si>
  <si>
    <t>Total cost     after discount</t>
  </si>
  <si>
    <t>Total cost before discount</t>
  </si>
  <si>
    <t>DISCOUNTS</t>
  </si>
  <si>
    <t xml:space="preserve">    </t>
  </si>
  <si>
    <t>for example: 10 rods 6m. &amp; 20rods 5m.</t>
  </si>
  <si>
    <t>F5.8</t>
  </si>
  <si>
    <t>F5.7</t>
  </si>
  <si>
    <t>F5.6</t>
  </si>
  <si>
    <t>F5.5</t>
  </si>
  <si>
    <t>F5.4</t>
  </si>
  <si>
    <t>F5.3</t>
  </si>
  <si>
    <t>F5.2</t>
  </si>
  <si>
    <t>F5.1</t>
  </si>
  <si>
    <t>Roof spring</t>
  </si>
  <si>
    <t>Glass 5+5mm clear mat</t>
  </si>
  <si>
    <t>Glass 5+5mm clear</t>
  </si>
  <si>
    <t>116-120cm</t>
  </si>
  <si>
    <t>111-115cm</t>
  </si>
  <si>
    <t>106-110cm</t>
  </si>
  <si>
    <t>101-105cm</t>
  </si>
  <si>
    <r>
      <t>F5</t>
    </r>
    <r>
      <rPr>
        <sz val="10"/>
        <color rgb="FF000000"/>
        <rFont val="Calibri"/>
        <family val="2"/>
        <charset val="161"/>
      </rPr>
      <t xml:space="preserve"> PARKING </t>
    </r>
  </si>
  <si>
    <r>
      <t xml:space="preserve">Glass folding system  </t>
    </r>
    <r>
      <rPr>
        <b/>
        <u/>
        <sz val="18"/>
        <color theme="1"/>
        <rFont val="Calibri"/>
        <family val="2"/>
        <charset val="161"/>
        <scheme val="minor"/>
      </rPr>
      <t>F5</t>
    </r>
  </si>
  <si>
    <t>01010023</t>
  </si>
  <si>
    <t>Aluminum rail 60X53mm not colorized</t>
  </si>
  <si>
    <t>Aluminum rail 60X53mm  natural anodized</t>
  </si>
  <si>
    <t>Aluminum rail 60X53mm Ral electrostatic</t>
  </si>
  <si>
    <t>Aluminum rail 60X53mm inox imitation</t>
  </si>
  <si>
    <t>Aluminum horizontal profile not colorized</t>
  </si>
  <si>
    <t>Aluminum horizontal profile natural anodized</t>
  </si>
  <si>
    <t>Aluminum horizontal profile Ral electrostatic</t>
  </si>
  <si>
    <t>Aluminum horizontal profile inox imitation</t>
  </si>
  <si>
    <t>01010090</t>
  </si>
  <si>
    <t>01010091</t>
  </si>
  <si>
    <t>Aluminum male vertical profile not colorized</t>
  </si>
  <si>
    <t>Aluminum male vertical profile  natural anodized</t>
  </si>
  <si>
    <t>Aluminum male vertical profile Ral electrostatic</t>
  </si>
  <si>
    <t>Aluminum female vertical profile not colorized</t>
  </si>
  <si>
    <t>01010092</t>
  </si>
  <si>
    <t>Aluminum one wing vertical profile inox imitation</t>
  </si>
  <si>
    <t>Aluminum one wing vertical profile not colorized</t>
  </si>
  <si>
    <t>Aluminum one wing vertical profile natural anodized</t>
  </si>
  <si>
    <t>Aluminum female vertical profile natural anodized</t>
  </si>
  <si>
    <t>Aluminum female vertical profile  Ral electrostatic</t>
  </si>
  <si>
    <t>Aluminum female vertical profile inox imitation</t>
  </si>
  <si>
    <t>Price list 2017</t>
  </si>
  <si>
    <r>
      <t>Price / 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</si>
  <si>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t>Glasses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</si>
</sst>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€&quot;"/>
    <numFmt numFmtId="167" formatCode="[$SEK]\ #,##0.00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12"/>
      <color theme="4" tint="-0.249977111117893"/>
      <name val="Calibri"/>
      <family val="2"/>
      <charset val="161"/>
      <scheme val="minor"/>
    </font>
    <font>
      <sz val="12"/>
      <color rgb="FF0070C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6" tint="-0.249977111117893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sz val="7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dashed">
        <color rgb="FF000000"/>
      </bottom>
      <diagonal/>
    </border>
    <border>
      <left style="medium">
        <color rgb="FF000000"/>
      </left>
      <right style="medium">
        <color auto="1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auto="1"/>
      </right>
      <top style="dashed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12" fillId="0" borderId="0" xfId="0" applyFont="1"/>
    <xf numFmtId="0" fontId="16" fillId="0" borderId="0" xfId="1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14" fillId="0" borderId="0" xfId="0" applyFont="1"/>
    <xf numFmtId="0" fontId="6" fillId="2" borderId="31" xfId="0" applyFont="1" applyFill="1" applyBorder="1" applyAlignment="1">
      <alignment horizontal="right" vertical="center" wrapText="1"/>
    </xf>
    <xf numFmtId="0" fontId="18" fillId="0" borderId="0" xfId="0" applyFont="1"/>
    <xf numFmtId="0" fontId="14" fillId="0" borderId="0" xfId="0" applyFont="1" applyAlignment="1"/>
    <xf numFmtId="0" fontId="19" fillId="0" borderId="0" xfId="0" applyFont="1" applyAlignment="1"/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165" fontId="24" fillId="0" borderId="5" xfId="0" applyNumberFormat="1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49" fontId="22" fillId="0" borderId="5" xfId="0" applyNumberFormat="1" applyFont="1" applyBorder="1" applyAlignment="1" applyProtection="1">
      <alignment horizontal="center" vertical="center" wrapText="1"/>
      <protection locked="0"/>
    </xf>
    <xf numFmtId="2" fontId="22" fillId="0" borderId="5" xfId="0" applyNumberFormat="1" applyFont="1" applyBorder="1" applyAlignment="1" applyProtection="1">
      <alignment horizontal="center" vertical="center"/>
    </xf>
    <xf numFmtId="165" fontId="25" fillId="0" borderId="5" xfId="0" applyNumberFormat="1" applyFont="1" applyBorder="1" applyAlignment="1" applyProtection="1">
      <alignment horizontal="center" vertical="center"/>
    </xf>
    <xf numFmtId="49" fontId="27" fillId="0" borderId="37" xfId="0" applyNumberFormat="1" applyFont="1" applyBorder="1" applyAlignment="1" applyProtection="1">
      <alignment horizontal="center" vertical="center"/>
    </xf>
    <xf numFmtId="165" fontId="25" fillId="0" borderId="5" xfId="0" applyNumberFormat="1" applyFont="1" applyBorder="1" applyAlignment="1" applyProtection="1">
      <alignment horizontal="center" vertical="center" wrapText="1"/>
    </xf>
    <xf numFmtId="9" fontId="27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top"/>
    </xf>
    <xf numFmtId="165" fontId="26" fillId="0" borderId="35" xfId="0" applyNumberFormat="1" applyFont="1" applyBorder="1" applyAlignment="1">
      <alignment horizontal="center" vertical="top"/>
    </xf>
    <xf numFmtId="0" fontId="28" fillId="0" borderId="5" xfId="0" applyFont="1" applyBorder="1" applyAlignment="1" applyProtection="1">
      <alignment horizontal="center" vertical="center" textRotation="90" wrapText="1"/>
    </xf>
    <xf numFmtId="165" fontId="3" fillId="0" borderId="0" xfId="0" applyNumberFormat="1" applyFont="1" applyFill="1" applyBorder="1"/>
    <xf numFmtId="0" fontId="14" fillId="0" borderId="0" xfId="0" applyFont="1" applyFill="1"/>
    <xf numFmtId="0" fontId="1" fillId="0" borderId="0" xfId="0" applyFont="1" applyFill="1"/>
    <xf numFmtId="0" fontId="3" fillId="0" borderId="0" xfId="0" applyFont="1" applyFill="1"/>
    <xf numFmtId="165" fontId="14" fillId="0" borderId="0" xfId="0" applyNumberFormat="1" applyFont="1" applyFill="1" applyBorder="1"/>
    <xf numFmtId="0" fontId="29" fillId="0" borderId="0" xfId="0" applyFont="1"/>
    <xf numFmtId="0" fontId="30" fillId="0" borderId="0" xfId="0" applyFont="1"/>
    <xf numFmtId="0" fontId="1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3" fillId="3" borderId="15" xfId="0" applyFont="1" applyFill="1" applyBorder="1" applyAlignment="1" applyProtection="1">
      <alignment horizontal="right"/>
      <protection locked="0"/>
    </xf>
    <xf numFmtId="0" fontId="13" fillId="3" borderId="10" xfId="0" applyFont="1" applyFill="1" applyBorder="1" applyAlignment="1" applyProtection="1">
      <alignment horizontal="right"/>
      <protection locked="0"/>
    </xf>
    <xf numFmtId="0" fontId="13" fillId="3" borderId="20" xfId="0" applyFont="1" applyFill="1" applyBorder="1" applyAlignment="1" applyProtection="1">
      <alignment horizontal="right"/>
      <protection locked="0"/>
    </xf>
    <xf numFmtId="0" fontId="0" fillId="0" borderId="41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9" fontId="0" fillId="3" borderId="15" xfId="2" applyFont="1" applyFill="1" applyBorder="1" applyAlignment="1" applyProtection="1">
      <alignment horizontal="right"/>
      <protection locked="0"/>
    </xf>
    <xf numFmtId="9" fontId="0" fillId="3" borderId="20" xfId="2" applyFont="1" applyFill="1" applyBorder="1" applyAlignment="1" applyProtection="1">
      <alignment horizontal="right"/>
      <protection locked="0"/>
    </xf>
    <xf numFmtId="0" fontId="13" fillId="3" borderId="25" xfId="0" applyFont="1" applyFill="1" applyBorder="1" applyAlignment="1" applyProtection="1">
      <alignment horizontal="right"/>
      <protection locked="0"/>
    </xf>
    <xf numFmtId="0" fontId="13" fillId="3" borderId="18" xfId="0" applyFont="1" applyFill="1" applyBorder="1" applyAlignment="1" applyProtection="1">
      <alignment horizontal="right"/>
      <protection locked="0"/>
    </xf>
    <xf numFmtId="0" fontId="13" fillId="3" borderId="26" xfId="0" applyFont="1" applyFill="1" applyBorder="1" applyAlignment="1" applyProtection="1">
      <alignment horizontal="right"/>
      <protection locked="0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3" borderId="25" xfId="0" applyFont="1" applyFill="1" applyBorder="1" applyAlignment="1" applyProtection="1">
      <alignment horizontal="right"/>
      <protection locked="0"/>
    </xf>
    <xf numFmtId="0" fontId="0" fillId="3" borderId="26" xfId="0" applyFont="1" applyFill="1" applyBorder="1" applyAlignment="1" applyProtection="1">
      <alignment horizontal="right"/>
      <protection locked="0"/>
    </xf>
    <xf numFmtId="0" fontId="0" fillId="0" borderId="1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4" fillId="3" borderId="6" xfId="0" applyFont="1" applyFill="1" applyBorder="1" applyAlignment="1" applyProtection="1">
      <alignment horizontal="right"/>
      <protection locked="0"/>
    </xf>
    <xf numFmtId="0" fontId="14" fillId="3" borderId="21" xfId="0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2" fillId="0" borderId="29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167" fontId="6" fillId="6" borderId="42" xfId="0" applyNumberFormat="1" applyFont="1" applyFill="1" applyBorder="1" applyAlignment="1">
      <alignment horizontal="center" vertical="center" wrapText="1"/>
    </xf>
    <xf numFmtId="167" fontId="6" fillId="0" borderId="43" xfId="0" applyNumberFormat="1" applyFont="1" applyBorder="1" applyAlignment="1">
      <alignment horizontal="center" vertical="center" wrapText="1"/>
    </xf>
    <xf numFmtId="167" fontId="6" fillId="6" borderId="43" xfId="0" applyNumberFormat="1" applyFont="1" applyFill="1" applyBorder="1" applyAlignment="1">
      <alignment horizontal="center" vertical="center" wrapText="1"/>
    </xf>
    <xf numFmtId="167" fontId="6" fillId="0" borderId="44" xfId="0" applyNumberFormat="1" applyFont="1" applyBorder="1" applyAlignment="1">
      <alignment horizontal="center" vertical="center" wrapText="1"/>
    </xf>
    <xf numFmtId="167" fontId="0" fillId="0" borderId="13" xfId="0" applyNumberFormat="1" applyFont="1" applyBorder="1" applyProtection="1">
      <protection locked="0"/>
    </xf>
    <xf numFmtId="167" fontId="0" fillId="0" borderId="14" xfId="0" applyNumberFormat="1" applyFont="1" applyBorder="1" applyProtection="1">
      <protection locked="0"/>
    </xf>
    <xf numFmtId="167" fontId="0" fillId="4" borderId="6" xfId="0" applyNumberFormat="1" applyFont="1" applyFill="1" applyBorder="1" applyAlignment="1">
      <alignment horizontal="right"/>
    </xf>
    <xf numFmtId="167" fontId="0" fillId="4" borderId="7" xfId="0" applyNumberFormat="1" applyFont="1" applyFill="1" applyBorder="1" applyAlignment="1">
      <alignment horizontal="right"/>
    </xf>
    <xf numFmtId="167" fontId="0" fillId="5" borderId="25" xfId="0" applyNumberFormat="1" applyFont="1" applyFill="1" applyBorder="1"/>
    <xf numFmtId="167" fontId="0" fillId="5" borderId="26" xfId="0" applyNumberFormat="1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5.jpeg"/><Relationship Id="rId20" Type="http://schemas.microsoft.com/office/2007/relationships/hdphoto" Target="../media/hdphoto10.wdp"/><Relationship Id="rId10" Type="http://schemas.microsoft.com/office/2007/relationships/hdphoto" Target="../media/hdphoto5.wdp"/><Relationship Id="rId11" Type="http://schemas.openxmlformats.org/officeDocument/2006/relationships/image" Target="../media/image6.png"/><Relationship Id="rId12" Type="http://schemas.microsoft.com/office/2007/relationships/hdphoto" Target="../media/hdphoto6.wdp"/><Relationship Id="rId13" Type="http://schemas.openxmlformats.org/officeDocument/2006/relationships/image" Target="../media/image7.png"/><Relationship Id="rId14" Type="http://schemas.microsoft.com/office/2007/relationships/hdphoto" Target="../media/hdphoto7.wdp"/><Relationship Id="rId15" Type="http://schemas.openxmlformats.org/officeDocument/2006/relationships/image" Target="../media/image8.jpeg"/><Relationship Id="rId16" Type="http://schemas.microsoft.com/office/2007/relationships/hdphoto" Target="../media/hdphoto8.wdp"/><Relationship Id="rId17" Type="http://schemas.openxmlformats.org/officeDocument/2006/relationships/image" Target="../media/image9.png"/><Relationship Id="rId18" Type="http://schemas.microsoft.com/office/2007/relationships/hdphoto" Target="../media/hdphoto9.wdp"/><Relationship Id="rId19" Type="http://schemas.openxmlformats.org/officeDocument/2006/relationships/image" Target="../media/image10.jpeg"/><Relationship Id="rId1" Type="http://schemas.openxmlformats.org/officeDocument/2006/relationships/image" Target="../media/image1.png"/><Relationship Id="rId2" Type="http://schemas.microsoft.com/office/2007/relationships/hdphoto" Target="../media/hdphoto1.wdp"/><Relationship Id="rId3" Type="http://schemas.openxmlformats.org/officeDocument/2006/relationships/image" Target="../media/image2.jpeg"/><Relationship Id="rId4" Type="http://schemas.microsoft.com/office/2007/relationships/hdphoto" Target="../media/hdphoto2.wdp"/><Relationship Id="rId5" Type="http://schemas.openxmlformats.org/officeDocument/2006/relationships/image" Target="../media/image3.jpeg"/><Relationship Id="rId6" Type="http://schemas.microsoft.com/office/2007/relationships/hdphoto" Target="../media/hdphoto3.wdp"/><Relationship Id="rId7" Type="http://schemas.openxmlformats.org/officeDocument/2006/relationships/image" Target="../media/image4.jpeg"/><Relationship Id="rId8" Type="http://schemas.microsoft.com/office/2007/relationships/hdphoto" Target="../media/hdphoto4.wdp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21.jpeg"/><Relationship Id="rId12" Type="http://schemas.openxmlformats.org/officeDocument/2006/relationships/image" Target="../media/image22.jpeg"/><Relationship Id="rId13" Type="http://schemas.openxmlformats.org/officeDocument/2006/relationships/image" Target="../media/image23.jpeg"/><Relationship Id="rId14" Type="http://schemas.openxmlformats.org/officeDocument/2006/relationships/image" Target="../media/image24.jpeg"/><Relationship Id="rId1" Type="http://schemas.openxmlformats.org/officeDocument/2006/relationships/image" Target="../media/image11.jpeg"/><Relationship Id="rId2" Type="http://schemas.openxmlformats.org/officeDocument/2006/relationships/image" Target="../media/image12.jpeg"/><Relationship Id="rId3" Type="http://schemas.openxmlformats.org/officeDocument/2006/relationships/image" Target="../media/image13.jpeg"/><Relationship Id="rId4" Type="http://schemas.openxmlformats.org/officeDocument/2006/relationships/image" Target="../media/image14.jpeg"/><Relationship Id="rId5" Type="http://schemas.openxmlformats.org/officeDocument/2006/relationships/image" Target="../media/image15.jpeg"/><Relationship Id="rId6" Type="http://schemas.openxmlformats.org/officeDocument/2006/relationships/image" Target="../media/image16.jpeg"/><Relationship Id="rId7" Type="http://schemas.openxmlformats.org/officeDocument/2006/relationships/image" Target="../media/image17.jpeg"/><Relationship Id="rId8" Type="http://schemas.openxmlformats.org/officeDocument/2006/relationships/image" Target="../media/image18.jpeg"/><Relationship Id="rId9" Type="http://schemas.openxmlformats.org/officeDocument/2006/relationships/image" Target="../media/image19.jpeg"/><Relationship Id="rId10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91840</xdr:colOff>
      <xdr:row>42</xdr:row>
      <xdr:rowOff>170240</xdr:rowOff>
    </xdr:from>
    <xdr:to>
      <xdr:col>8</xdr:col>
      <xdr:colOff>172205</xdr:colOff>
      <xdr:row>47</xdr:row>
      <xdr:rowOff>14653</xdr:rowOff>
    </xdr:to>
    <xdr:grpSp>
      <xdr:nvGrpSpPr>
        <xdr:cNvPr id="37" name="Ομάδα 36"/>
        <xdr:cNvGrpSpPr/>
      </xdr:nvGrpSpPr>
      <xdr:grpSpPr>
        <a:xfrm>
          <a:off x="4426773" y="9043307"/>
          <a:ext cx="1426565" cy="724946"/>
          <a:chOff x="3910123" y="9148588"/>
          <a:chExt cx="1264778" cy="763782"/>
        </a:xfrm>
      </xdr:grpSpPr>
      <xdr:pic>
        <xdr:nvPicPr>
          <xdr:cNvPr id="38" name="Εικόνα 37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3910123" y="9148588"/>
            <a:ext cx="1264778" cy="763782"/>
          </a:xfrm>
          <a:prstGeom prst="rect">
            <a:avLst/>
          </a:prstGeom>
        </xdr:spPr>
      </xdr:pic>
      <xdr:sp macro="" textlink="">
        <xdr:nvSpPr>
          <xdr:cNvPr id="39" name="TextBox 38"/>
          <xdr:cNvSpPr txBox="1"/>
        </xdr:nvSpPr>
        <xdr:spPr>
          <a:xfrm>
            <a:off x="4678123" y="9562582"/>
            <a:ext cx="265942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F5.7</a:t>
            </a:r>
            <a:endParaRPr lang="el-GR" sz="1050" b="1"/>
          </a:p>
        </xdr:txBody>
      </xdr:sp>
    </xdr:grpSp>
    <xdr:clientData/>
  </xdr:twoCellAnchor>
  <xdr:twoCellAnchor editAs="oneCell">
    <xdr:from>
      <xdr:col>1</xdr:col>
      <xdr:colOff>263428</xdr:colOff>
      <xdr:row>9</xdr:row>
      <xdr:rowOff>180978</xdr:rowOff>
    </xdr:from>
    <xdr:to>
      <xdr:col>6</xdr:col>
      <xdr:colOff>104829</xdr:colOff>
      <xdr:row>26</xdr:row>
      <xdr:rowOff>95249</xdr:rowOff>
    </xdr:to>
    <xdr:pic>
      <xdr:nvPicPr>
        <xdr:cNvPr id="12" name="Εικόνα 11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103" y="1857378"/>
          <a:ext cx="2756051" cy="4124321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oneCellAnchor>
    <xdr:from>
      <xdr:col>1</xdr:col>
      <xdr:colOff>306484</xdr:colOff>
      <xdr:row>9</xdr:row>
      <xdr:rowOff>245632</xdr:rowOff>
    </xdr:from>
    <xdr:ext cx="2671404" cy="4019925"/>
    <xdr:pic>
      <xdr:nvPicPr>
        <xdr:cNvPr id="9" name="Εικόνα 8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6084" y="1902982"/>
          <a:ext cx="2671404" cy="401992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twoCellAnchor>
    <xdr:from>
      <xdr:col>7</xdr:col>
      <xdr:colOff>104776</xdr:colOff>
      <xdr:row>29</xdr:row>
      <xdr:rowOff>85726</xdr:rowOff>
    </xdr:from>
    <xdr:to>
      <xdr:col>8</xdr:col>
      <xdr:colOff>335579</xdr:colOff>
      <xdr:row>34</xdr:row>
      <xdr:rowOff>70452</xdr:rowOff>
    </xdr:to>
    <xdr:grpSp>
      <xdr:nvGrpSpPr>
        <xdr:cNvPr id="19" name="Ομάδα 18"/>
        <xdr:cNvGrpSpPr/>
      </xdr:nvGrpSpPr>
      <xdr:grpSpPr>
        <a:xfrm>
          <a:off x="4439709" y="6672793"/>
          <a:ext cx="1577003" cy="839859"/>
          <a:chOff x="3626983" y="6679388"/>
          <a:chExt cx="1415611" cy="882146"/>
        </a:xfrm>
      </xdr:grpSpPr>
      <xdr:pic>
        <xdr:nvPicPr>
          <xdr:cNvPr id="20" name="Εικόνα 19"/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626983" y="6679388"/>
            <a:ext cx="1264778" cy="882146"/>
          </a:xfrm>
          <a:prstGeom prst="rect">
            <a:avLst/>
          </a:prstGeom>
        </xdr:spPr>
      </xdr:pic>
      <xdr:sp macro="" textlink="">
        <xdr:nvSpPr>
          <xdr:cNvPr id="21" name="TextBox 20"/>
          <xdr:cNvSpPr txBox="1"/>
        </xdr:nvSpPr>
        <xdr:spPr>
          <a:xfrm>
            <a:off x="4771718" y="6743643"/>
            <a:ext cx="270876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F5.1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217407</xdr:colOff>
      <xdr:row>29</xdr:row>
      <xdr:rowOff>10789</xdr:rowOff>
    </xdr:from>
    <xdr:to>
      <xdr:col>8</xdr:col>
      <xdr:colOff>1477407</xdr:colOff>
      <xdr:row>33</xdr:row>
      <xdr:rowOff>120690</xdr:rowOff>
    </xdr:to>
    <xdr:grpSp>
      <xdr:nvGrpSpPr>
        <xdr:cNvPr id="22" name="Ομάδα 21"/>
        <xdr:cNvGrpSpPr/>
      </xdr:nvGrpSpPr>
      <xdr:grpSpPr>
        <a:xfrm>
          <a:off x="5898540" y="6597856"/>
          <a:ext cx="1260000" cy="838034"/>
          <a:chOff x="5220103" y="6578898"/>
          <a:chExt cx="1260000" cy="880183"/>
        </a:xfrm>
      </xdr:grpSpPr>
      <xdr:pic>
        <xdr:nvPicPr>
          <xdr:cNvPr id="23" name="Εικόνα 22"/>
          <xdr:cNvPicPr>
            <a:picLocks noChangeAspect="1"/>
          </xdr:cNvPicPr>
        </xdr:nvPicPr>
        <xdr:blipFill>
          <a:blip xmlns:r="http://schemas.openxmlformats.org/officeDocument/2006/relationships" r:embed="rId9" cstate="email">
            <a:extLst>
              <a:ext uri="{BEBA8EAE-BF5A-486C-A8C5-ECC9F3942E4B}">
                <a14:imgProps xmlns:a14="http://schemas.microsoft.com/office/drawing/2010/main">
                  <a14:imgLayer r:embed="rId10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20103" y="6578898"/>
            <a:ext cx="1260000" cy="880183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6124744" y="6887937"/>
            <a:ext cx="265942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F5.2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72305</xdr:colOff>
      <xdr:row>34</xdr:row>
      <xdr:rowOff>123079</xdr:rowOff>
    </xdr:from>
    <xdr:to>
      <xdr:col>8</xdr:col>
      <xdr:colOff>152826</xdr:colOff>
      <xdr:row>39</xdr:row>
      <xdr:rowOff>102139</xdr:rowOff>
    </xdr:to>
    <xdr:grpSp>
      <xdr:nvGrpSpPr>
        <xdr:cNvPr id="25" name="Ομάδα 24"/>
        <xdr:cNvGrpSpPr/>
      </xdr:nvGrpSpPr>
      <xdr:grpSpPr>
        <a:xfrm>
          <a:off x="4407238" y="7565279"/>
          <a:ext cx="1426721" cy="884993"/>
          <a:chOff x="3909638" y="7470995"/>
          <a:chExt cx="1264934" cy="947297"/>
        </a:xfrm>
      </xdr:grpSpPr>
      <xdr:pic>
        <xdr:nvPicPr>
          <xdr:cNvPr id="26" name="Εικόνα 25"/>
          <xdr:cNvPicPr>
            <a:picLocks noChangeAspect="1"/>
          </xdr:cNvPicPr>
        </xdr:nvPicPr>
        <xdr:blipFill>
          <a:blip xmlns:r="http://schemas.openxmlformats.org/officeDocument/2006/relationships" r:embed="rId11" cstate="email">
            <a:extLst>
              <a:ext uri="{BEBA8EAE-BF5A-486C-A8C5-ECC9F3942E4B}">
                <a14:imgProps xmlns:a14="http://schemas.microsoft.com/office/drawing/2010/main">
                  <a14:imgLayer r:embed="rId12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909638" y="7470995"/>
            <a:ext cx="1264934" cy="947297"/>
          </a:xfrm>
          <a:prstGeom prst="rect">
            <a:avLst/>
          </a:prstGeom>
        </xdr:spPr>
      </xdr:pic>
      <xdr:sp macro="" textlink="">
        <xdr:nvSpPr>
          <xdr:cNvPr id="27" name="TextBox 26"/>
          <xdr:cNvSpPr txBox="1"/>
        </xdr:nvSpPr>
        <xdr:spPr>
          <a:xfrm>
            <a:off x="4083485" y="7688142"/>
            <a:ext cx="265942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F5.3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290473</xdr:colOff>
      <xdr:row>34</xdr:row>
      <xdr:rowOff>72740</xdr:rowOff>
    </xdr:from>
    <xdr:to>
      <xdr:col>8</xdr:col>
      <xdr:colOff>1550317</xdr:colOff>
      <xdr:row>38</xdr:row>
      <xdr:rowOff>132603</xdr:rowOff>
    </xdr:to>
    <xdr:grpSp>
      <xdr:nvGrpSpPr>
        <xdr:cNvPr id="28" name="Ομάδα 27"/>
        <xdr:cNvGrpSpPr/>
      </xdr:nvGrpSpPr>
      <xdr:grpSpPr>
        <a:xfrm>
          <a:off x="5971606" y="7514940"/>
          <a:ext cx="1259844" cy="787996"/>
          <a:chOff x="5264594" y="7449231"/>
          <a:chExt cx="1259844" cy="847125"/>
        </a:xfrm>
      </xdr:grpSpPr>
      <xdr:pic>
        <xdr:nvPicPr>
          <xdr:cNvPr id="29" name="Εικόνα 28"/>
          <xdr:cNvPicPr>
            <a:picLocks noChangeAspect="1"/>
          </xdr:cNvPicPr>
        </xdr:nvPicPr>
        <xdr:blipFill>
          <a:blip xmlns:r="http://schemas.openxmlformats.org/officeDocument/2006/relationships" r:embed="rId13" cstate="email">
            <a:extLst>
              <a:ext uri="{BEBA8EAE-BF5A-486C-A8C5-ECC9F3942E4B}">
                <a14:imgProps xmlns:a14="http://schemas.microsoft.com/office/drawing/2010/main">
                  <a14:imgLayer r:embed="rId14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64594" y="7449231"/>
            <a:ext cx="1259844" cy="847125"/>
          </a:xfrm>
          <a:prstGeom prst="rect">
            <a:avLst/>
          </a:prstGeom>
        </xdr:spPr>
      </xdr:pic>
      <xdr:sp macro="" textlink="">
        <xdr:nvSpPr>
          <xdr:cNvPr id="30" name="TextBox 29"/>
          <xdr:cNvSpPr txBox="1"/>
        </xdr:nvSpPr>
        <xdr:spPr>
          <a:xfrm>
            <a:off x="6206617" y="7552766"/>
            <a:ext cx="265942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F5.4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62204</xdr:colOff>
      <xdr:row>37</xdr:row>
      <xdr:rowOff>175773</xdr:rowOff>
    </xdr:from>
    <xdr:to>
      <xdr:col>8</xdr:col>
      <xdr:colOff>142569</xdr:colOff>
      <xdr:row>42</xdr:row>
      <xdr:rowOff>98903</xdr:rowOff>
    </xdr:to>
    <xdr:grpSp>
      <xdr:nvGrpSpPr>
        <xdr:cNvPr id="31" name="Ομάδα 30"/>
        <xdr:cNvGrpSpPr/>
      </xdr:nvGrpSpPr>
      <xdr:grpSpPr>
        <a:xfrm>
          <a:off x="4397137" y="8168306"/>
          <a:ext cx="1426565" cy="803664"/>
          <a:chOff x="3880487" y="8234751"/>
          <a:chExt cx="1264778" cy="842500"/>
        </a:xfrm>
      </xdr:grpSpPr>
      <xdr:pic>
        <xdr:nvPicPr>
          <xdr:cNvPr id="32" name="Εικόνα 31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BEBA8EAE-BF5A-486C-A8C5-ECC9F3942E4B}">
                <a14:imgProps xmlns:a14="http://schemas.microsoft.com/office/drawing/2010/main">
                  <a14:imgLayer r:embed="rId16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880487" y="8234751"/>
            <a:ext cx="1264778" cy="842500"/>
          </a:xfrm>
          <a:prstGeom prst="rect">
            <a:avLst/>
          </a:prstGeom>
        </xdr:spPr>
      </xdr:pic>
      <xdr:sp macro="" textlink="">
        <xdr:nvSpPr>
          <xdr:cNvPr id="33" name="TextBox 32"/>
          <xdr:cNvSpPr txBox="1"/>
        </xdr:nvSpPr>
        <xdr:spPr>
          <a:xfrm>
            <a:off x="4039711" y="8479325"/>
            <a:ext cx="265942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F5.5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172638</xdr:colOff>
      <xdr:row>38</xdr:row>
      <xdr:rowOff>149193</xdr:rowOff>
    </xdr:from>
    <xdr:to>
      <xdr:col>8</xdr:col>
      <xdr:colOff>1432638</xdr:colOff>
      <xdr:row>43</xdr:row>
      <xdr:rowOff>74978</xdr:rowOff>
    </xdr:to>
    <xdr:grpSp>
      <xdr:nvGrpSpPr>
        <xdr:cNvPr id="34" name="Ομάδα 33"/>
        <xdr:cNvGrpSpPr/>
      </xdr:nvGrpSpPr>
      <xdr:grpSpPr>
        <a:xfrm>
          <a:off x="5853771" y="8319526"/>
          <a:ext cx="1260000" cy="806319"/>
          <a:chOff x="5194384" y="8360571"/>
          <a:chExt cx="1260000" cy="845155"/>
        </a:xfrm>
      </xdr:grpSpPr>
      <xdr:pic>
        <xdr:nvPicPr>
          <xdr:cNvPr id="35" name="Εικόνα 34"/>
          <xdr:cNvPicPr>
            <a:picLocks noChangeAspect="1"/>
          </xdr:cNvPicPr>
        </xdr:nvPicPr>
        <xdr:blipFill>
          <a:blip xmlns:r="http://schemas.openxmlformats.org/officeDocument/2006/relationships" r:embed="rId17" cstate="email">
            <a:extLst>
              <a:ext uri="{BEBA8EAE-BF5A-486C-A8C5-ECC9F3942E4B}">
                <a14:imgProps xmlns:a14="http://schemas.microsoft.com/office/drawing/2010/main">
                  <a14:imgLayer r:embed="rId18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94384" y="8360571"/>
            <a:ext cx="1260000" cy="845155"/>
          </a:xfrm>
          <a:prstGeom prst="rect">
            <a:avLst/>
          </a:prstGeom>
        </xdr:spPr>
      </xdr:pic>
      <xdr:sp macro="" textlink="">
        <xdr:nvSpPr>
          <xdr:cNvPr id="36" name="TextBox 35"/>
          <xdr:cNvSpPr txBox="1"/>
        </xdr:nvSpPr>
        <xdr:spPr>
          <a:xfrm>
            <a:off x="6078976" y="8503677"/>
            <a:ext cx="265942" cy="159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F5.6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129005</xdr:colOff>
      <xdr:row>42</xdr:row>
      <xdr:rowOff>162969</xdr:rowOff>
    </xdr:from>
    <xdr:to>
      <xdr:col>8</xdr:col>
      <xdr:colOff>1389005</xdr:colOff>
      <xdr:row>46</xdr:row>
      <xdr:rowOff>168519</xdr:rowOff>
    </xdr:to>
    <xdr:grpSp>
      <xdr:nvGrpSpPr>
        <xdr:cNvPr id="40" name="Ομάδα 39"/>
        <xdr:cNvGrpSpPr/>
      </xdr:nvGrpSpPr>
      <xdr:grpSpPr>
        <a:xfrm>
          <a:off x="5810138" y="9036036"/>
          <a:ext cx="1260000" cy="708283"/>
          <a:chOff x="5131701" y="9141317"/>
          <a:chExt cx="1260000" cy="734419"/>
        </a:xfrm>
      </xdr:grpSpPr>
      <xdr:pic>
        <xdr:nvPicPr>
          <xdr:cNvPr id="41" name="Εικόνα 40"/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email">
            <a:extLst>
              <a:ext uri="{BEBA8EAE-BF5A-486C-A8C5-ECC9F3942E4B}">
                <a14:imgProps xmlns:a14="http://schemas.microsoft.com/office/drawing/2010/main">
                  <a14:imgLayer r:embed="rId20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5131701" y="9141317"/>
            <a:ext cx="1260000" cy="734419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5252936" y="9472671"/>
            <a:ext cx="265942" cy="1543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F5.8</a:t>
            </a:r>
            <a:endParaRPr lang="el-GR" sz="105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505558</xdr:colOff>
      <xdr:row>34</xdr:row>
      <xdr:rowOff>124557</xdr:rowOff>
    </xdr:from>
    <xdr:to>
      <xdr:col>1</xdr:col>
      <xdr:colOff>1200883</xdr:colOff>
      <xdr:row>34</xdr:row>
      <xdr:rowOff>705582</xdr:rowOff>
    </xdr:to>
    <xdr:pic>
      <xdr:nvPicPr>
        <xdr:cNvPr id="48" name="Εικόνα 47" descr="Γ Π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6" y="2758586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505558</xdr:colOff>
      <xdr:row>35</xdr:row>
      <xdr:rowOff>124557</xdr:rowOff>
    </xdr:from>
    <xdr:to>
      <xdr:col>1</xdr:col>
      <xdr:colOff>1200883</xdr:colOff>
      <xdr:row>35</xdr:row>
      <xdr:rowOff>705582</xdr:rowOff>
    </xdr:to>
    <xdr:pic>
      <xdr:nvPicPr>
        <xdr:cNvPr id="49" name="Εικόνα 48" descr="Γ Π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6" y="2758586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197827</xdr:colOff>
      <xdr:row>36</xdr:row>
      <xdr:rowOff>7327</xdr:rowOff>
    </xdr:from>
    <xdr:to>
      <xdr:col>1</xdr:col>
      <xdr:colOff>1392262</xdr:colOff>
      <xdr:row>1048576</xdr:row>
      <xdr:rowOff>792000</xdr:rowOff>
    </xdr:to>
    <xdr:pic>
      <xdr:nvPicPr>
        <xdr:cNvPr id="50" name="Εικόνα 49" descr="DSC02123 (WinCE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865" y="29109865"/>
          <a:ext cx="1194435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271096</xdr:colOff>
      <xdr:row>37</xdr:row>
      <xdr:rowOff>21981</xdr:rowOff>
    </xdr:from>
    <xdr:to>
      <xdr:col>1</xdr:col>
      <xdr:colOff>1387096</xdr:colOff>
      <xdr:row>1048576</xdr:row>
      <xdr:rowOff>792000</xdr:rowOff>
    </xdr:to>
    <xdr:pic>
      <xdr:nvPicPr>
        <xdr:cNvPr id="51" name="Εικόνα 50" descr="C:\Documents and Settings\Sal4\My Documents\ΕΞΑΡΤΗΜΑΤΑ - ΥΛΙΚΑ SALINOX\ΜΙΚΡΟ ΜΕΓΕΘΟΣ\DSC02119 (WinCE)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8134" y="29945135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278423</xdr:colOff>
      <xdr:row>38</xdr:row>
      <xdr:rowOff>21981</xdr:rowOff>
    </xdr:from>
    <xdr:to>
      <xdr:col>1</xdr:col>
      <xdr:colOff>1394423</xdr:colOff>
      <xdr:row>1048576</xdr:row>
      <xdr:rowOff>792000</xdr:rowOff>
    </xdr:to>
    <xdr:pic>
      <xdr:nvPicPr>
        <xdr:cNvPr id="52" name="Εικόνα 51" descr="DSC02974 (WinCE)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5461" y="30765750"/>
          <a:ext cx="1116000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315057</xdr:colOff>
      <xdr:row>39</xdr:row>
      <xdr:rowOff>21981</xdr:rowOff>
    </xdr:from>
    <xdr:to>
      <xdr:col>1</xdr:col>
      <xdr:colOff>1334232</xdr:colOff>
      <xdr:row>1048576</xdr:row>
      <xdr:rowOff>792000</xdr:rowOff>
    </xdr:to>
    <xdr:pic>
      <xdr:nvPicPr>
        <xdr:cNvPr id="53" name="Εικόνα 52" descr="ΛΑΣΤΙΧΟ krifis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095" y="31586366"/>
          <a:ext cx="1019175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14654</xdr:colOff>
      <xdr:row>42</xdr:row>
      <xdr:rowOff>14654</xdr:rowOff>
    </xdr:from>
    <xdr:ext cx="5883520" cy="781240"/>
    <xdr:sp macro="" textlink="">
      <xdr:nvSpPr>
        <xdr:cNvPr id="3" name="TextBox 2"/>
        <xdr:cNvSpPr txBox="1"/>
      </xdr:nvSpPr>
      <xdr:spPr>
        <a:xfrm>
          <a:off x="351692" y="34040885"/>
          <a:ext cx="588352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Over  20.000€  = 5%    </a:t>
          </a:r>
          <a:r>
            <a:rPr lang="el-GR" sz="1100"/>
            <a:t>    </a:t>
          </a:r>
          <a:r>
            <a:rPr lang="en-US" sz="1100"/>
            <a:t>       /         Over  25.000€  =  7%          </a:t>
          </a:r>
          <a:r>
            <a:rPr lang="el-GR" sz="1100"/>
            <a:t>  </a:t>
          </a:r>
          <a:r>
            <a:rPr lang="en-US" sz="1100"/>
            <a:t>      /   </a:t>
          </a:r>
          <a:r>
            <a:rPr lang="el-GR" sz="1100"/>
            <a:t>   </a:t>
          </a:r>
          <a:r>
            <a:rPr lang="en-US" sz="1100"/>
            <a:t>    Over</a:t>
          </a:r>
          <a:r>
            <a:rPr lang="en-US" sz="1100" baseline="0"/>
            <a:t> </a:t>
          </a:r>
          <a:r>
            <a:rPr lang="en-US" sz="1100"/>
            <a:t>30.000€  = 10%  </a:t>
          </a:r>
          <a:endParaRPr lang="el-GR" sz="1100"/>
        </a:p>
        <a:p>
          <a:r>
            <a:rPr lang="en-US" sz="1100"/>
            <a:t>Over  35.000€ =  12%       </a:t>
          </a:r>
          <a:r>
            <a:rPr lang="el-GR" sz="1100"/>
            <a:t> </a:t>
          </a:r>
          <a:r>
            <a:rPr lang="en-US" sz="1100"/>
            <a:t>    /      </a:t>
          </a:r>
          <a:r>
            <a:rPr lang="el-GR" sz="1100"/>
            <a:t> </a:t>
          </a:r>
          <a:r>
            <a:rPr lang="en-US" sz="1100"/>
            <a:t>   Over  40.000€  = 15%             </a:t>
          </a:r>
          <a:r>
            <a:rPr lang="el-GR" sz="1100"/>
            <a:t> </a:t>
          </a:r>
          <a:r>
            <a:rPr lang="en-US" sz="1100"/>
            <a:t> /          </a:t>
          </a:r>
          <a:r>
            <a:rPr lang="el-GR" sz="1100"/>
            <a:t>  </a:t>
          </a:r>
          <a:r>
            <a:rPr lang="en-US" sz="1100"/>
            <a:t>Over 45.000€  = 15% </a:t>
          </a:r>
          <a:endParaRPr lang="el-GR" sz="1100"/>
        </a:p>
        <a:p>
          <a:r>
            <a:rPr lang="en-US" sz="1100"/>
            <a:t>Over  50.000€ =  20%          </a:t>
          </a:r>
          <a:r>
            <a:rPr lang="el-GR" sz="1100"/>
            <a:t>  </a:t>
          </a:r>
          <a:r>
            <a:rPr lang="en-US" sz="1100"/>
            <a:t>/      </a:t>
          </a:r>
          <a:r>
            <a:rPr lang="el-GR" sz="1100"/>
            <a:t> </a:t>
          </a:r>
          <a:r>
            <a:rPr lang="en-US" sz="1100"/>
            <a:t>   Over  60.000€  = 22%             </a:t>
          </a:r>
          <a:r>
            <a:rPr lang="el-GR" sz="1100"/>
            <a:t> </a:t>
          </a:r>
          <a:r>
            <a:rPr lang="en-US" sz="1100"/>
            <a:t> /            Over 70.000€  = 24%    </a:t>
          </a:r>
          <a:endParaRPr lang="el-GR" sz="1100"/>
        </a:p>
        <a:p>
          <a:r>
            <a:rPr lang="en-US" sz="1100"/>
            <a:t>Over  80.000€ =  26%           /     </a:t>
          </a:r>
          <a:r>
            <a:rPr lang="el-GR" sz="1100"/>
            <a:t>  </a:t>
          </a:r>
          <a:r>
            <a:rPr lang="en-US" sz="1100"/>
            <a:t>    Over  90.000€  = 28%              /      </a:t>
          </a:r>
          <a:r>
            <a:rPr lang="el-GR" sz="1100"/>
            <a:t>     </a:t>
          </a:r>
          <a:r>
            <a:rPr lang="en-US" sz="1100"/>
            <a:t>  Over100.000€+  = 30%(max.)</a:t>
          </a:r>
          <a:endParaRPr lang="el-GR" sz="1100"/>
        </a:p>
      </xdr:txBody>
    </xdr:sp>
    <xdr:clientData/>
  </xdr:oneCellAnchor>
  <xdr:twoCellAnchor editAs="oneCell">
    <xdr:from>
      <xdr:col>1</xdr:col>
      <xdr:colOff>442632</xdr:colOff>
      <xdr:row>1</xdr:row>
      <xdr:rowOff>35328</xdr:rowOff>
    </xdr:from>
    <xdr:to>
      <xdr:col>1</xdr:col>
      <xdr:colOff>1200883</xdr:colOff>
      <xdr:row>1048576</xdr:row>
      <xdr:rowOff>684000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49" y="416328"/>
          <a:ext cx="758251" cy="684000"/>
        </a:xfrm>
        <a:prstGeom prst="rect">
          <a:avLst/>
        </a:prstGeom>
      </xdr:spPr>
    </xdr:pic>
    <xdr:clientData/>
  </xdr:twoCellAnchor>
  <xdr:oneCellAnchor>
    <xdr:from>
      <xdr:col>1</xdr:col>
      <xdr:colOff>442632</xdr:colOff>
      <xdr:row>2</xdr:row>
      <xdr:rowOff>35328</xdr:rowOff>
    </xdr:from>
    <xdr:ext cx="758251" cy="684000"/>
    <xdr:pic>
      <xdr:nvPicPr>
        <xdr:cNvPr id="55" name="Εικόνα 5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49" y="416328"/>
          <a:ext cx="758251" cy="684000"/>
        </a:xfrm>
        <a:prstGeom prst="rect">
          <a:avLst/>
        </a:prstGeom>
      </xdr:spPr>
    </xdr:pic>
    <xdr:clientData/>
  </xdr:oneCellAnchor>
  <xdr:oneCellAnchor>
    <xdr:from>
      <xdr:col>1</xdr:col>
      <xdr:colOff>442632</xdr:colOff>
      <xdr:row>3</xdr:row>
      <xdr:rowOff>35328</xdr:rowOff>
    </xdr:from>
    <xdr:ext cx="758251" cy="684000"/>
    <xdr:pic>
      <xdr:nvPicPr>
        <xdr:cNvPr id="56" name="Εικόνα 5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49" y="416328"/>
          <a:ext cx="758251" cy="684000"/>
        </a:xfrm>
        <a:prstGeom prst="rect">
          <a:avLst/>
        </a:prstGeom>
      </xdr:spPr>
    </xdr:pic>
    <xdr:clientData/>
  </xdr:oneCellAnchor>
  <xdr:oneCellAnchor>
    <xdr:from>
      <xdr:col>1</xdr:col>
      <xdr:colOff>442632</xdr:colOff>
      <xdr:row>4</xdr:row>
      <xdr:rowOff>35328</xdr:rowOff>
    </xdr:from>
    <xdr:ext cx="758251" cy="684000"/>
    <xdr:pic>
      <xdr:nvPicPr>
        <xdr:cNvPr id="57" name="Εικόνα 5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49" y="416328"/>
          <a:ext cx="758251" cy="684000"/>
        </a:xfrm>
        <a:prstGeom prst="rect">
          <a:avLst/>
        </a:prstGeom>
      </xdr:spPr>
    </xdr:pic>
    <xdr:clientData/>
  </xdr:oneCellAnchor>
  <xdr:twoCellAnchor editAs="oneCell">
    <xdr:from>
      <xdr:col>1</xdr:col>
      <xdr:colOff>111673</xdr:colOff>
      <xdr:row>5</xdr:row>
      <xdr:rowOff>39414</xdr:rowOff>
    </xdr:from>
    <xdr:to>
      <xdr:col>1</xdr:col>
      <xdr:colOff>1431457</xdr:colOff>
      <xdr:row>1048576</xdr:row>
      <xdr:rowOff>713232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90" y="3704897"/>
          <a:ext cx="1319784" cy="713232"/>
        </a:xfrm>
        <a:prstGeom prst="rect">
          <a:avLst/>
        </a:prstGeom>
      </xdr:spPr>
    </xdr:pic>
    <xdr:clientData/>
  </xdr:twoCellAnchor>
  <xdr:oneCellAnchor>
    <xdr:from>
      <xdr:col>1</xdr:col>
      <xdr:colOff>111673</xdr:colOff>
      <xdr:row>6</xdr:row>
      <xdr:rowOff>39414</xdr:rowOff>
    </xdr:from>
    <xdr:ext cx="1319784" cy="713232"/>
    <xdr:pic>
      <xdr:nvPicPr>
        <xdr:cNvPr id="34" name="Εικόνα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90" y="3704897"/>
          <a:ext cx="1319784" cy="713232"/>
        </a:xfrm>
        <a:prstGeom prst="rect">
          <a:avLst/>
        </a:prstGeom>
      </xdr:spPr>
    </xdr:pic>
    <xdr:clientData/>
  </xdr:oneCellAnchor>
  <xdr:oneCellAnchor>
    <xdr:from>
      <xdr:col>1</xdr:col>
      <xdr:colOff>111673</xdr:colOff>
      <xdr:row>7</xdr:row>
      <xdr:rowOff>39414</xdr:rowOff>
    </xdr:from>
    <xdr:ext cx="1319784" cy="713232"/>
    <xdr:pic>
      <xdr:nvPicPr>
        <xdr:cNvPr id="35" name="Εικόνα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90" y="3704897"/>
          <a:ext cx="1319784" cy="713232"/>
        </a:xfrm>
        <a:prstGeom prst="rect">
          <a:avLst/>
        </a:prstGeom>
      </xdr:spPr>
    </xdr:pic>
    <xdr:clientData/>
  </xdr:oneCellAnchor>
  <xdr:oneCellAnchor>
    <xdr:from>
      <xdr:col>1</xdr:col>
      <xdr:colOff>111673</xdr:colOff>
      <xdr:row>8</xdr:row>
      <xdr:rowOff>39414</xdr:rowOff>
    </xdr:from>
    <xdr:ext cx="1319784" cy="713232"/>
    <xdr:pic>
      <xdr:nvPicPr>
        <xdr:cNvPr id="36" name="Εικόνα 3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90" y="3704897"/>
          <a:ext cx="1319784" cy="713232"/>
        </a:xfrm>
        <a:prstGeom prst="rect">
          <a:avLst/>
        </a:prstGeom>
      </xdr:spPr>
    </xdr:pic>
    <xdr:clientData/>
  </xdr:oneCellAnchor>
  <xdr:twoCellAnchor editAs="oneCell">
    <xdr:from>
      <xdr:col>1</xdr:col>
      <xdr:colOff>269328</xdr:colOff>
      <xdr:row>9</xdr:row>
      <xdr:rowOff>210207</xdr:rowOff>
    </xdr:from>
    <xdr:to>
      <xdr:col>1</xdr:col>
      <xdr:colOff>1089240</xdr:colOff>
      <xdr:row>1048576</xdr:row>
      <xdr:rowOff>484632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45" y="7160173"/>
          <a:ext cx="819912" cy="484632"/>
        </a:xfrm>
        <a:prstGeom prst="rect">
          <a:avLst/>
        </a:prstGeom>
      </xdr:spPr>
    </xdr:pic>
    <xdr:clientData/>
  </xdr:twoCellAnchor>
  <xdr:oneCellAnchor>
    <xdr:from>
      <xdr:col>1</xdr:col>
      <xdr:colOff>269328</xdr:colOff>
      <xdr:row>10</xdr:row>
      <xdr:rowOff>210207</xdr:rowOff>
    </xdr:from>
    <xdr:ext cx="819912" cy="484632"/>
    <xdr:pic>
      <xdr:nvPicPr>
        <xdr:cNvPr id="41" name="Εικόνα 4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45" y="7160173"/>
          <a:ext cx="819912" cy="484632"/>
        </a:xfrm>
        <a:prstGeom prst="rect">
          <a:avLst/>
        </a:prstGeom>
      </xdr:spPr>
    </xdr:pic>
    <xdr:clientData/>
  </xdr:oneCellAnchor>
  <xdr:oneCellAnchor>
    <xdr:from>
      <xdr:col>1</xdr:col>
      <xdr:colOff>269328</xdr:colOff>
      <xdr:row>11</xdr:row>
      <xdr:rowOff>210207</xdr:rowOff>
    </xdr:from>
    <xdr:ext cx="819912" cy="484632"/>
    <xdr:pic>
      <xdr:nvPicPr>
        <xdr:cNvPr id="42" name="Εικόνα 4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45" y="7160173"/>
          <a:ext cx="819912" cy="484632"/>
        </a:xfrm>
        <a:prstGeom prst="rect">
          <a:avLst/>
        </a:prstGeom>
      </xdr:spPr>
    </xdr:pic>
    <xdr:clientData/>
  </xdr:oneCellAnchor>
  <xdr:oneCellAnchor>
    <xdr:from>
      <xdr:col>1</xdr:col>
      <xdr:colOff>269328</xdr:colOff>
      <xdr:row>12</xdr:row>
      <xdr:rowOff>210207</xdr:rowOff>
    </xdr:from>
    <xdr:ext cx="819912" cy="484632"/>
    <xdr:pic>
      <xdr:nvPicPr>
        <xdr:cNvPr id="54" name="Εικόνα 5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45" y="7160173"/>
          <a:ext cx="819912" cy="484632"/>
        </a:xfrm>
        <a:prstGeom prst="rect">
          <a:avLst/>
        </a:prstGeom>
      </xdr:spPr>
    </xdr:pic>
    <xdr:clientData/>
  </xdr:oneCellAnchor>
  <xdr:twoCellAnchor editAs="oneCell">
    <xdr:from>
      <xdr:col>1</xdr:col>
      <xdr:colOff>486103</xdr:colOff>
      <xdr:row>17</xdr:row>
      <xdr:rowOff>32845</xdr:rowOff>
    </xdr:from>
    <xdr:to>
      <xdr:col>1</xdr:col>
      <xdr:colOff>1458415</xdr:colOff>
      <xdr:row>1048576</xdr:row>
      <xdr:rowOff>713232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120" y="13551776"/>
          <a:ext cx="972312" cy="713232"/>
        </a:xfrm>
        <a:prstGeom prst="rect">
          <a:avLst/>
        </a:prstGeom>
      </xdr:spPr>
    </xdr:pic>
    <xdr:clientData/>
  </xdr:twoCellAnchor>
  <xdr:oneCellAnchor>
    <xdr:from>
      <xdr:col>1</xdr:col>
      <xdr:colOff>486103</xdr:colOff>
      <xdr:row>18</xdr:row>
      <xdr:rowOff>32845</xdr:rowOff>
    </xdr:from>
    <xdr:ext cx="972312" cy="713232"/>
    <xdr:pic>
      <xdr:nvPicPr>
        <xdr:cNvPr id="61" name="Εικόνα 6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120" y="13551776"/>
          <a:ext cx="972312" cy="713232"/>
        </a:xfrm>
        <a:prstGeom prst="rect">
          <a:avLst/>
        </a:prstGeom>
      </xdr:spPr>
    </xdr:pic>
    <xdr:clientData/>
  </xdr:oneCellAnchor>
  <xdr:oneCellAnchor>
    <xdr:from>
      <xdr:col>1</xdr:col>
      <xdr:colOff>486103</xdr:colOff>
      <xdr:row>19</xdr:row>
      <xdr:rowOff>32845</xdr:rowOff>
    </xdr:from>
    <xdr:ext cx="972312" cy="713232"/>
    <xdr:pic>
      <xdr:nvPicPr>
        <xdr:cNvPr id="62" name="Εικόνα 6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120" y="13551776"/>
          <a:ext cx="972312" cy="713232"/>
        </a:xfrm>
        <a:prstGeom prst="rect">
          <a:avLst/>
        </a:prstGeom>
      </xdr:spPr>
    </xdr:pic>
    <xdr:clientData/>
  </xdr:oneCellAnchor>
  <xdr:oneCellAnchor>
    <xdr:from>
      <xdr:col>1</xdr:col>
      <xdr:colOff>486103</xdr:colOff>
      <xdr:row>20</xdr:row>
      <xdr:rowOff>32845</xdr:rowOff>
    </xdr:from>
    <xdr:ext cx="972312" cy="713232"/>
    <xdr:pic>
      <xdr:nvPicPr>
        <xdr:cNvPr id="63" name="Εικόνα 6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120" y="13551776"/>
          <a:ext cx="972312" cy="713232"/>
        </a:xfrm>
        <a:prstGeom prst="rect">
          <a:avLst/>
        </a:prstGeom>
      </xdr:spPr>
    </xdr:pic>
    <xdr:clientData/>
  </xdr:oneCellAnchor>
  <xdr:twoCellAnchor editAs="oneCell">
    <xdr:from>
      <xdr:col>1</xdr:col>
      <xdr:colOff>302173</xdr:colOff>
      <xdr:row>13</xdr:row>
      <xdr:rowOff>78828</xdr:rowOff>
    </xdr:from>
    <xdr:to>
      <xdr:col>1</xdr:col>
      <xdr:colOff>1451742</xdr:colOff>
      <xdr:row>1048576</xdr:row>
      <xdr:rowOff>721591</xdr:rowOff>
    </xdr:to>
    <xdr:pic>
      <xdr:nvPicPr>
        <xdr:cNvPr id="9" name="Εικόνα 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90" y="10313276"/>
          <a:ext cx="1149569" cy="721591"/>
        </a:xfrm>
        <a:prstGeom prst="rect">
          <a:avLst/>
        </a:prstGeom>
      </xdr:spPr>
    </xdr:pic>
    <xdr:clientData/>
  </xdr:twoCellAnchor>
  <xdr:oneCellAnchor>
    <xdr:from>
      <xdr:col>1</xdr:col>
      <xdr:colOff>302173</xdr:colOff>
      <xdr:row>14</xdr:row>
      <xdr:rowOff>78828</xdr:rowOff>
    </xdr:from>
    <xdr:ext cx="1149569" cy="721591"/>
    <xdr:pic>
      <xdr:nvPicPr>
        <xdr:cNvPr id="64" name="Εικόνα 6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90" y="10313276"/>
          <a:ext cx="1149569" cy="721591"/>
        </a:xfrm>
        <a:prstGeom prst="rect">
          <a:avLst/>
        </a:prstGeom>
      </xdr:spPr>
    </xdr:pic>
    <xdr:clientData/>
  </xdr:oneCellAnchor>
  <xdr:oneCellAnchor>
    <xdr:from>
      <xdr:col>1</xdr:col>
      <xdr:colOff>302173</xdr:colOff>
      <xdr:row>15</xdr:row>
      <xdr:rowOff>78828</xdr:rowOff>
    </xdr:from>
    <xdr:ext cx="1149569" cy="721591"/>
    <xdr:pic>
      <xdr:nvPicPr>
        <xdr:cNvPr id="65" name="Εικόνα 6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90" y="10313276"/>
          <a:ext cx="1149569" cy="721591"/>
        </a:xfrm>
        <a:prstGeom prst="rect">
          <a:avLst/>
        </a:prstGeom>
      </xdr:spPr>
    </xdr:pic>
    <xdr:clientData/>
  </xdr:oneCellAnchor>
  <xdr:oneCellAnchor>
    <xdr:from>
      <xdr:col>1</xdr:col>
      <xdr:colOff>302173</xdr:colOff>
      <xdr:row>16</xdr:row>
      <xdr:rowOff>78828</xdr:rowOff>
    </xdr:from>
    <xdr:ext cx="1149569" cy="721591"/>
    <xdr:pic>
      <xdr:nvPicPr>
        <xdr:cNvPr id="66" name="Εικόνα 6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90" y="10313276"/>
          <a:ext cx="1149569" cy="721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L78"/>
  <sheetViews>
    <sheetView tabSelected="1" topLeftCell="A18" zoomScale="150" zoomScaleNormal="150" zoomScalePageLayoutView="150" workbookViewId="0">
      <selection activeCell="E37" sqref="B37:F44"/>
    </sheetView>
  </sheetViews>
  <sheetFormatPr baseColWidth="10" defaultColWidth="8.83203125" defaultRowHeight="14" x14ac:dyDescent="0"/>
  <cols>
    <col min="1" max="1" width="1.33203125" style="1" customWidth="1"/>
    <col min="2" max="3" width="8.83203125" style="1"/>
    <col min="4" max="4" width="10.33203125" style="1" bestFit="1" customWidth="1"/>
    <col min="5" max="5" width="10.33203125" style="1" customWidth="1"/>
    <col min="6" max="6" width="4.83203125" style="1" customWidth="1"/>
    <col min="7" max="7" width="12.1640625" style="1" customWidth="1"/>
    <col min="8" max="8" width="17.6640625" style="1" customWidth="1"/>
    <col min="9" max="9" width="23.5" style="1" customWidth="1"/>
    <col min="10" max="16384" width="8.83203125" style="1"/>
  </cols>
  <sheetData>
    <row r="1" spans="2:11" ht="12" customHeight="1">
      <c r="B1" s="13"/>
      <c r="C1" s="10"/>
      <c r="D1" s="10"/>
      <c r="E1" s="10"/>
    </row>
    <row r="2" spans="2:11" ht="12" customHeight="1">
      <c r="B2" s="12"/>
      <c r="C2" s="10"/>
      <c r="D2" s="10"/>
      <c r="E2" s="10"/>
    </row>
    <row r="3" spans="2:11" ht="12" customHeight="1">
      <c r="B3" s="12"/>
      <c r="C3" s="10"/>
      <c r="D3" s="10"/>
      <c r="E3" s="10"/>
    </row>
    <row r="4" spans="2:11" ht="12" customHeight="1">
      <c r="B4" s="12"/>
      <c r="C4" s="10"/>
      <c r="D4" s="10"/>
      <c r="E4" s="10"/>
    </row>
    <row r="5" spans="2:11" ht="12" customHeight="1">
      <c r="B5" s="11"/>
      <c r="C5" s="10"/>
      <c r="D5" s="11"/>
      <c r="E5" s="10"/>
    </row>
    <row r="7" spans="2:11" ht="24" thickBot="1">
      <c r="B7" s="85" t="s">
        <v>70</v>
      </c>
      <c r="C7" s="85"/>
      <c r="D7" s="85"/>
      <c r="E7" s="85"/>
      <c r="F7" s="85"/>
      <c r="G7" s="85"/>
      <c r="H7" s="2"/>
      <c r="I7" s="5" t="s">
        <v>93</v>
      </c>
      <c r="J7" s="2"/>
      <c r="K7" s="2"/>
    </row>
    <row r="8" spans="2:11" ht="15.75" customHeight="1">
      <c r="B8" s="98" t="s">
        <v>14</v>
      </c>
      <c r="C8" s="98"/>
      <c r="D8" s="98"/>
      <c r="E8" s="98"/>
      <c r="F8" s="98"/>
      <c r="G8" s="99"/>
      <c r="H8" s="93" t="s">
        <v>15</v>
      </c>
      <c r="I8" s="86" t="s">
        <v>69</v>
      </c>
    </row>
    <row r="9" spans="2:11" ht="22.5" customHeight="1" thickBot="1">
      <c r="B9" s="98"/>
      <c r="C9" s="98"/>
      <c r="D9" s="98"/>
      <c r="E9" s="98"/>
      <c r="F9" s="98"/>
      <c r="G9" s="99"/>
      <c r="H9" s="94"/>
      <c r="I9" s="87"/>
    </row>
    <row r="10" spans="2:11" ht="20" customHeight="1">
      <c r="H10" s="18" t="s">
        <v>0</v>
      </c>
      <c r="I10" s="105">
        <v>2795</v>
      </c>
    </row>
    <row r="11" spans="2:11" ht="20" customHeight="1">
      <c r="H11" s="3" t="s">
        <v>1</v>
      </c>
      <c r="I11" s="106">
        <v>2808</v>
      </c>
    </row>
    <row r="12" spans="2:11" ht="20" customHeight="1">
      <c r="H12" s="3" t="s">
        <v>2</v>
      </c>
      <c r="I12" s="107">
        <v>2834</v>
      </c>
    </row>
    <row r="13" spans="2:11" ht="20" customHeight="1">
      <c r="H13" s="3" t="s">
        <v>3</v>
      </c>
      <c r="I13" s="106">
        <v>2860</v>
      </c>
    </row>
    <row r="14" spans="2:11" ht="20" customHeight="1">
      <c r="H14" s="3" t="s">
        <v>4</v>
      </c>
      <c r="I14" s="107">
        <v>2886</v>
      </c>
    </row>
    <row r="15" spans="2:11" ht="20" customHeight="1">
      <c r="H15" s="3" t="s">
        <v>5</v>
      </c>
      <c r="I15" s="106">
        <v>2912</v>
      </c>
    </row>
    <row r="16" spans="2:11" ht="20" customHeight="1">
      <c r="H16" s="3" t="s">
        <v>6</v>
      </c>
      <c r="I16" s="107">
        <v>2938</v>
      </c>
    </row>
    <row r="17" spans="2:11" ht="20" customHeight="1">
      <c r="H17" s="3" t="s">
        <v>7</v>
      </c>
      <c r="I17" s="106">
        <v>2964</v>
      </c>
    </row>
    <row r="18" spans="2:11" ht="20" customHeight="1">
      <c r="H18" s="3" t="s">
        <v>8</v>
      </c>
      <c r="I18" s="107">
        <v>2990</v>
      </c>
    </row>
    <row r="19" spans="2:11" ht="20" customHeight="1">
      <c r="H19" s="3" t="s">
        <v>9</v>
      </c>
      <c r="I19" s="106">
        <v>3016</v>
      </c>
    </row>
    <row r="20" spans="2:11" ht="20" customHeight="1">
      <c r="H20" s="3" t="s">
        <v>10</v>
      </c>
      <c r="I20" s="107">
        <v>3042</v>
      </c>
    </row>
    <row r="21" spans="2:11" ht="20" customHeight="1">
      <c r="H21" s="3" t="s">
        <v>11</v>
      </c>
      <c r="I21" s="106">
        <v>3068</v>
      </c>
    </row>
    <row r="22" spans="2:11" ht="20" customHeight="1">
      <c r="H22" s="3" t="s">
        <v>12</v>
      </c>
      <c r="I22" s="107">
        <v>3094</v>
      </c>
    </row>
    <row r="23" spans="2:11" ht="20" customHeight="1">
      <c r="H23" s="3" t="s">
        <v>13</v>
      </c>
      <c r="I23" s="106">
        <v>3120</v>
      </c>
    </row>
    <row r="24" spans="2:11" ht="20" customHeight="1">
      <c r="H24" s="3" t="s">
        <v>68</v>
      </c>
      <c r="I24" s="107">
        <v>3146</v>
      </c>
    </row>
    <row r="25" spans="2:11" ht="20" customHeight="1">
      <c r="H25" s="3" t="s">
        <v>67</v>
      </c>
      <c r="I25" s="106">
        <v>3172</v>
      </c>
    </row>
    <row r="26" spans="2:11" ht="20" customHeight="1">
      <c r="H26" s="3" t="s">
        <v>66</v>
      </c>
      <c r="I26" s="107">
        <v>3198</v>
      </c>
    </row>
    <row r="27" spans="2:11" ht="15.75" customHeight="1" thickBot="1">
      <c r="H27" s="4" t="s">
        <v>65</v>
      </c>
      <c r="I27" s="108">
        <v>3224</v>
      </c>
    </row>
    <row r="28" spans="2:11" ht="10" customHeight="1" thickBot="1"/>
    <row r="29" spans="2:11" ht="18" customHeight="1">
      <c r="B29" s="95" t="s">
        <v>95</v>
      </c>
      <c r="C29" s="96"/>
      <c r="D29" s="96"/>
      <c r="E29" s="96"/>
      <c r="F29" s="97"/>
      <c r="G29" s="7" t="s">
        <v>94</v>
      </c>
      <c r="H29" s="5"/>
      <c r="I29" s="5" t="s">
        <v>30</v>
      </c>
    </row>
    <row r="30" spans="2:11">
      <c r="B30" s="79" t="s">
        <v>27</v>
      </c>
      <c r="C30" s="80"/>
      <c r="D30" s="80"/>
      <c r="E30" s="80"/>
      <c r="F30" s="81"/>
      <c r="G30" s="109">
        <v>416</v>
      </c>
    </row>
    <row r="31" spans="2:11">
      <c r="B31" s="79" t="s">
        <v>28</v>
      </c>
      <c r="C31" s="80"/>
      <c r="D31" s="80"/>
      <c r="E31" s="80"/>
      <c r="F31" s="81"/>
      <c r="G31" s="109">
        <v>585</v>
      </c>
      <c r="J31" s="17"/>
      <c r="K31" s="9"/>
    </row>
    <row r="32" spans="2:11">
      <c r="B32" s="79" t="s">
        <v>64</v>
      </c>
      <c r="C32" s="80"/>
      <c r="D32" s="80"/>
      <c r="E32" s="80"/>
      <c r="F32" s="81"/>
      <c r="G32" s="109">
        <v>481</v>
      </c>
      <c r="K32" s="9"/>
    </row>
    <row r="33" spans="2:11" ht="15" thickBot="1">
      <c r="B33" s="79" t="s">
        <v>63</v>
      </c>
      <c r="C33" s="80"/>
      <c r="D33" s="80"/>
      <c r="E33" s="80"/>
      <c r="F33" s="81"/>
      <c r="G33" s="110">
        <v>611</v>
      </c>
      <c r="K33" s="9"/>
    </row>
    <row r="34" spans="2:11" ht="10" customHeight="1" thickBot="1">
      <c r="K34" s="9"/>
    </row>
    <row r="35" spans="2:11">
      <c r="B35" s="60" t="s">
        <v>16</v>
      </c>
      <c r="C35" s="88"/>
      <c r="D35" s="88"/>
      <c r="E35" s="88"/>
      <c r="F35" s="89"/>
      <c r="G35" s="8"/>
      <c r="K35" s="9"/>
    </row>
    <row r="36" spans="2:11" ht="15" thickBot="1">
      <c r="B36" s="90" t="s">
        <v>17</v>
      </c>
      <c r="C36" s="91"/>
      <c r="D36" s="91"/>
      <c r="E36" s="91"/>
      <c r="F36" s="92"/>
      <c r="J36" s="17"/>
    </row>
    <row r="37" spans="2:11">
      <c r="B37" s="60" t="s">
        <v>18</v>
      </c>
      <c r="C37" s="88"/>
      <c r="D37" s="61"/>
      <c r="E37" s="83">
        <v>500</v>
      </c>
      <c r="F37" s="84"/>
      <c r="J37" s="17"/>
    </row>
    <row r="38" spans="2:11">
      <c r="B38" s="79" t="s">
        <v>19</v>
      </c>
      <c r="C38" s="80"/>
      <c r="D38" s="81"/>
      <c r="E38" s="83">
        <v>250</v>
      </c>
      <c r="F38" s="84"/>
      <c r="G38" s="58" t="str">
        <f>IF(E38&gt;270,"WRONG HEIGHT",IF(E38&lt;50,"WRONG HEIGHT"," "))</f>
        <v xml:space="preserve"> </v>
      </c>
      <c r="J38" s="17"/>
    </row>
    <row r="39" spans="2:11">
      <c r="B39" s="79" t="s">
        <v>20</v>
      </c>
      <c r="C39" s="80"/>
      <c r="D39" s="81"/>
      <c r="E39" s="83" t="s">
        <v>61</v>
      </c>
      <c r="F39" s="84"/>
    </row>
    <row r="40" spans="2:11">
      <c r="B40" s="79" t="s">
        <v>21</v>
      </c>
      <c r="C40" s="80"/>
      <c r="D40" s="81"/>
      <c r="E40" s="83">
        <v>5</v>
      </c>
      <c r="F40" s="84"/>
      <c r="G40" s="57" t="str">
        <f>IF('F5 READY'!B55&gt;121,"INCREASE THE PANELS"," ")</f>
        <v xml:space="preserve"> </v>
      </c>
    </row>
    <row r="41" spans="2:11" ht="15" thickBot="1">
      <c r="B41" s="75" t="s">
        <v>62</v>
      </c>
      <c r="C41" s="76"/>
      <c r="D41" s="82"/>
      <c r="E41" s="77">
        <v>0</v>
      </c>
      <c r="F41" s="78"/>
    </row>
    <row r="42" spans="2:11" ht="12" customHeight="1" thickBot="1">
      <c r="B42" s="65"/>
      <c r="C42" s="66"/>
      <c r="D42" s="66"/>
      <c r="E42" s="66"/>
      <c r="F42" s="67"/>
    </row>
    <row r="43" spans="2:11">
      <c r="B43" s="60" t="s">
        <v>22</v>
      </c>
      <c r="C43" s="61"/>
      <c r="D43" s="62" t="s">
        <v>27</v>
      </c>
      <c r="E43" s="63"/>
      <c r="F43" s="64"/>
    </row>
    <row r="44" spans="2:11" ht="15" thickBot="1">
      <c r="B44" s="75" t="s">
        <v>23</v>
      </c>
      <c r="C44" s="76"/>
      <c r="D44" s="72" t="s">
        <v>31</v>
      </c>
      <c r="E44" s="73"/>
      <c r="F44" s="74"/>
    </row>
    <row r="45" spans="2:11" ht="12" customHeight="1" thickBot="1">
      <c r="B45" s="65"/>
      <c r="C45" s="66"/>
      <c r="D45" s="66"/>
      <c r="E45" s="66"/>
      <c r="F45" s="67"/>
    </row>
    <row r="46" spans="2:11">
      <c r="B46" s="68" t="s">
        <v>24</v>
      </c>
      <c r="C46" s="69"/>
      <c r="D46" s="69"/>
      <c r="E46" s="70">
        <v>0</v>
      </c>
      <c r="F46" s="71"/>
    </row>
    <row r="47" spans="2:11">
      <c r="B47" s="14" t="s">
        <v>25</v>
      </c>
      <c r="C47" s="6"/>
      <c r="D47" s="6"/>
      <c r="E47" s="111">
        <f>IF('F5 READY'!D44="Natural anodized",'F5 READY'!H65*1,IF('F5 READY'!D44="Ral electrostatic",'F5 READY'!H65*1.05,IF(D44="Special electrostatic",'F5 READY'!H65*1.1,IF('F5 READY'!D44="Wooden imitation",'F5 READY'!H65*1.25,IF('F5 READY'!D44="Inox imitation",'F5 READY'!H65*1.2,)))))</f>
        <v>15600</v>
      </c>
      <c r="F47" s="112"/>
      <c r="G47" s="19" t="str">
        <f>IF(G40="INCREASE THE PANELS","WRONG PRICE"," ")</f>
        <v xml:space="preserve"> </v>
      </c>
    </row>
    <row r="48" spans="2:11" ht="15" thickBot="1">
      <c r="B48" s="15" t="s">
        <v>26</v>
      </c>
      <c r="C48" s="16"/>
      <c r="D48" s="16"/>
      <c r="E48" s="113">
        <f>E47+'F5 READY'!G56</f>
        <v>20440.16</v>
      </c>
      <c r="F48" s="114"/>
      <c r="G48" s="19" t="str">
        <f>IF(G40="INCREASE THE PANELS","WRONG PRICE"," ")</f>
        <v xml:space="preserve"> </v>
      </c>
    </row>
    <row r="49" spans="2:12">
      <c r="B49" s="59"/>
      <c r="C49" s="59"/>
      <c r="D49" s="59"/>
      <c r="E49" s="59"/>
      <c r="F49" s="59"/>
      <c r="G49" s="59"/>
      <c r="H49" s="59"/>
      <c r="I49" s="59"/>
    </row>
    <row r="50" spans="2:12">
      <c r="B50" s="21" t="s">
        <v>29</v>
      </c>
      <c r="C50" s="20"/>
      <c r="D50" s="20"/>
      <c r="E50" s="20"/>
      <c r="F50" s="20"/>
      <c r="G50" s="20"/>
    </row>
    <row r="51" spans="2:12">
      <c r="B51" s="17"/>
      <c r="C51" s="17"/>
      <c r="D51" s="17"/>
      <c r="E51" s="17"/>
      <c r="F51" s="17"/>
      <c r="I51" s="17"/>
    </row>
    <row r="52" spans="2:12">
      <c r="B52" s="54"/>
      <c r="C52" s="54"/>
      <c r="D52" s="54"/>
      <c r="E52" s="54"/>
      <c r="F52" s="54"/>
      <c r="G52" s="54"/>
      <c r="H52" s="54"/>
      <c r="I52" s="54"/>
      <c r="J52" s="53"/>
      <c r="K52" s="53"/>
      <c r="L52" s="53"/>
    </row>
    <row r="53" spans="2:12">
      <c r="B53" s="54"/>
      <c r="C53" s="54"/>
      <c r="D53" s="54"/>
      <c r="E53" s="54"/>
      <c r="F53" s="54"/>
      <c r="G53" s="54"/>
      <c r="H53" s="54"/>
      <c r="I53" s="54"/>
      <c r="J53" s="53"/>
      <c r="K53" s="53"/>
      <c r="L53" s="53"/>
    </row>
    <row r="54" spans="2:12">
      <c r="B54" s="55"/>
      <c r="C54" s="55"/>
      <c r="D54" s="55"/>
      <c r="E54" s="55"/>
      <c r="F54" s="55"/>
      <c r="G54" s="55"/>
      <c r="H54" s="55"/>
      <c r="I54" s="55"/>
      <c r="J54" s="53"/>
      <c r="K54" s="53"/>
      <c r="L54" s="53"/>
    </row>
    <row r="55" spans="2:12">
      <c r="B55" s="55">
        <f>'F5 READY'!E37/'F5 READY'!E40</f>
        <v>100</v>
      </c>
      <c r="C55" s="55">
        <f>IF(B55&lt;35,'F5 READY'!I10,IF(B55&lt;41,'F5 READY'!I11,IF(B55&lt;46,'F5 READY'!I12,IF(B55&lt;51,'F5 READY'!I13,IF(B55&lt;56,'F5 READY'!I14,IF(B55&lt;61,'F5 READY'!I15,IF(B55&lt;66,'F5 READY'!I16,IF(B55&lt;71,'F5 READY'!I17,IF(B55&lt;76,'F5 READY'!I18,IF(B55&lt;81,'F5 READY'!I19,IF(B55&lt;86,'F5 READY'!I20,IF(B55&lt;91,'F5 READY'!I21,IF(B55&lt;96,'F5 READY'!I22,IF(B55&lt;101,'F5 READY'!I23,IF(B55&lt;106,'F5 READY'!I24,IF(B55&lt;111,'F5 READY'!I25,IF(B55&lt;116,'F5 READY'!I26,IF(B55&lt;121,'F5 READY'!I27))))))))))))))))))</f>
        <v>3120</v>
      </c>
      <c r="D55" s="55">
        <f>('F5 READY'!E37*('F5 READY'!E38-17.3))/10000</f>
        <v>11.635</v>
      </c>
      <c r="E55" s="55">
        <f>(C55*'F5 READY'!E40)+('F5 READY'!E41*370)</f>
        <v>15600</v>
      </c>
      <c r="F55" s="55"/>
      <c r="G55" s="55">
        <f>IF('F5 READY'!D43='F5 READY'!B30,'F5 READY'!G30,IF('F5 READY'!D43='F5 READY'!B31,'F5 READY'!G31,IF('F5 READY'!D43='F5 READY'!B32,'F5 READY'!G32,IF('F5 READY'!D43='F5 READY'!B33,'F5 READY'!G33,"0"))))</f>
        <v>416</v>
      </c>
      <c r="H55" s="55">
        <f>E56+G56</f>
        <v>20440.16</v>
      </c>
      <c r="I55" s="55"/>
      <c r="K55" s="56"/>
      <c r="L55" s="53"/>
    </row>
    <row r="56" spans="2:12">
      <c r="B56" s="55"/>
      <c r="C56" s="55"/>
      <c r="D56" s="55"/>
      <c r="E56" s="55">
        <f>E55-(E55*'F5 READY'!E46)</f>
        <v>15600</v>
      </c>
      <c r="F56" s="55"/>
      <c r="G56" s="55">
        <f>G55*D55</f>
        <v>4840.16</v>
      </c>
      <c r="H56" s="55"/>
      <c r="I56" s="55"/>
      <c r="J56" s="53"/>
      <c r="K56" s="53"/>
      <c r="L56" s="53"/>
    </row>
    <row r="57" spans="2:12">
      <c r="B57" s="55"/>
      <c r="C57" s="55"/>
      <c r="D57" s="55"/>
      <c r="E57" s="55"/>
      <c r="F57" s="55"/>
      <c r="G57" s="55"/>
      <c r="H57" s="55"/>
      <c r="I57" s="55"/>
      <c r="J57" s="53"/>
      <c r="K57" s="53"/>
      <c r="L57" s="53"/>
    </row>
    <row r="58" spans="2:12">
      <c r="B58" s="55"/>
      <c r="C58" s="55"/>
      <c r="D58" s="55"/>
      <c r="E58" s="55"/>
      <c r="F58" s="55"/>
      <c r="G58" s="55"/>
      <c r="H58" s="55"/>
      <c r="I58" s="55"/>
      <c r="J58" s="53"/>
      <c r="K58" s="53"/>
      <c r="L58" s="53"/>
    </row>
    <row r="59" spans="2:12">
      <c r="B59" s="55"/>
      <c r="C59" s="55"/>
      <c r="D59" s="55"/>
      <c r="E59" s="55"/>
      <c r="F59" s="55"/>
      <c r="G59" s="55"/>
      <c r="H59" s="55"/>
      <c r="I59" s="55"/>
      <c r="J59" s="53"/>
      <c r="K59" s="53"/>
      <c r="L59" s="53"/>
    </row>
    <row r="60" spans="2:12">
      <c r="B60" s="55"/>
      <c r="C60" s="55"/>
      <c r="D60" s="55"/>
      <c r="E60" s="55"/>
      <c r="F60" s="55"/>
      <c r="G60" s="55"/>
      <c r="H60" s="55"/>
      <c r="I60" s="55"/>
      <c r="J60" s="53"/>
      <c r="K60" s="53"/>
      <c r="L60" s="53"/>
    </row>
    <row r="61" spans="2:12">
      <c r="B61" s="55"/>
      <c r="C61" s="55"/>
      <c r="D61" s="55"/>
      <c r="E61" s="55"/>
      <c r="F61" s="55"/>
      <c r="G61" s="55"/>
      <c r="H61" s="55"/>
      <c r="I61" s="55"/>
      <c r="J61" s="53"/>
      <c r="K61" s="53"/>
      <c r="L61" s="53"/>
    </row>
    <row r="62" spans="2:12">
      <c r="B62" s="55"/>
      <c r="C62" s="55"/>
      <c r="D62" s="55"/>
      <c r="E62" s="55"/>
      <c r="F62" s="55"/>
      <c r="G62" s="55"/>
      <c r="H62" s="55"/>
      <c r="I62" s="55"/>
      <c r="J62" s="53"/>
      <c r="K62" s="53"/>
      <c r="L62" s="53"/>
    </row>
    <row r="63" spans="2:12">
      <c r="B63" s="55"/>
      <c r="C63" s="55"/>
      <c r="D63" s="55"/>
      <c r="E63" s="55"/>
      <c r="F63" s="55"/>
      <c r="G63" s="55"/>
      <c r="H63" s="55"/>
      <c r="I63" s="55"/>
      <c r="J63" s="53"/>
      <c r="K63" s="53"/>
      <c r="L63" s="53"/>
    </row>
    <row r="64" spans="2:12">
      <c r="B64" s="55"/>
      <c r="C64" s="55"/>
      <c r="D64" s="55"/>
      <c r="E64" s="55"/>
      <c r="F64" s="55"/>
      <c r="G64" s="55"/>
      <c r="H64" s="55"/>
      <c r="I64" s="55"/>
      <c r="J64" s="53"/>
      <c r="K64" s="53"/>
      <c r="L64" s="53"/>
    </row>
    <row r="65" spans="2:12">
      <c r="B65" s="55" t="s">
        <v>61</v>
      </c>
      <c r="C65" s="55"/>
      <c r="D65" s="9" t="s">
        <v>31</v>
      </c>
      <c r="E65" s="55"/>
      <c r="F65" s="55">
        <v>0</v>
      </c>
      <c r="G65" s="55"/>
      <c r="H65" s="52">
        <f>IF('F5 READY'!E39="F5.6",'F5 READY'!E56+120,IF('F5 READY'!E39="F5.7",'F5 READY'!E56+60,IF('F5 READY'!E39="F5.8",'F5 READY'!E56+180,E56)))</f>
        <v>15600</v>
      </c>
      <c r="I65" s="55"/>
      <c r="J65" s="53"/>
      <c r="K65" s="53"/>
      <c r="L65" s="53"/>
    </row>
    <row r="66" spans="2:12">
      <c r="B66" s="55" t="s">
        <v>60</v>
      </c>
      <c r="C66" s="55"/>
      <c r="D66" s="9" t="s">
        <v>32</v>
      </c>
      <c r="E66" s="55"/>
      <c r="F66" s="55">
        <v>1</v>
      </c>
      <c r="G66" s="55"/>
      <c r="H66" s="55"/>
      <c r="I66" s="55"/>
      <c r="J66" s="53"/>
      <c r="K66" s="53"/>
      <c r="L66" s="53"/>
    </row>
    <row r="67" spans="2:12">
      <c r="B67" s="55" t="s">
        <v>59</v>
      </c>
      <c r="C67" s="55"/>
      <c r="D67" s="9" t="s">
        <v>33</v>
      </c>
      <c r="E67" s="55"/>
      <c r="F67" s="55">
        <v>2</v>
      </c>
      <c r="G67" s="55"/>
      <c r="H67" s="55"/>
      <c r="I67" s="55"/>
      <c r="J67" s="53"/>
      <c r="K67" s="53"/>
      <c r="L67" s="53"/>
    </row>
    <row r="68" spans="2:12">
      <c r="B68" s="55" t="s">
        <v>58</v>
      </c>
      <c r="C68" s="55"/>
      <c r="D68" s="9" t="s">
        <v>34</v>
      </c>
      <c r="E68" s="55"/>
      <c r="F68" s="55">
        <v>3</v>
      </c>
      <c r="G68" s="55"/>
      <c r="H68" s="55"/>
      <c r="I68" s="55"/>
      <c r="J68" s="53"/>
      <c r="K68" s="53"/>
      <c r="L68" s="53"/>
    </row>
    <row r="69" spans="2:12">
      <c r="B69" s="55" t="s">
        <v>57</v>
      </c>
      <c r="C69" s="55"/>
      <c r="D69" s="9" t="s">
        <v>35</v>
      </c>
      <c r="E69" s="55"/>
      <c r="F69" s="55">
        <v>4</v>
      </c>
      <c r="G69" s="55"/>
      <c r="H69" s="55"/>
      <c r="I69" s="55"/>
      <c r="J69" s="53"/>
      <c r="K69" s="53"/>
      <c r="L69" s="53"/>
    </row>
    <row r="70" spans="2:12">
      <c r="B70" s="55" t="s">
        <v>56</v>
      </c>
      <c r="C70" s="55"/>
      <c r="D70" s="55"/>
      <c r="E70" s="55"/>
      <c r="F70" s="55"/>
      <c r="G70" s="55"/>
      <c r="H70" s="55"/>
      <c r="I70" s="55"/>
      <c r="J70" s="53"/>
      <c r="K70" s="53"/>
      <c r="L70" s="53"/>
    </row>
    <row r="71" spans="2:12">
      <c r="B71" s="55" t="s">
        <v>55</v>
      </c>
      <c r="C71" s="55"/>
      <c r="D71" s="55"/>
      <c r="E71" s="55"/>
      <c r="F71" s="55"/>
      <c r="G71" s="55"/>
      <c r="H71" s="55"/>
      <c r="I71" s="55"/>
      <c r="J71" s="53"/>
      <c r="K71" s="53"/>
      <c r="L71" s="53"/>
    </row>
    <row r="72" spans="2:12">
      <c r="B72" s="55" t="s">
        <v>54</v>
      </c>
      <c r="C72" s="55"/>
      <c r="D72" s="55"/>
      <c r="E72" s="55"/>
      <c r="F72" s="55"/>
      <c r="G72" s="55"/>
      <c r="H72" s="55"/>
      <c r="I72" s="55"/>
      <c r="J72" s="53"/>
      <c r="K72" s="53"/>
      <c r="L72" s="53"/>
    </row>
    <row r="73" spans="2:12">
      <c r="B73" s="55"/>
      <c r="C73" s="55"/>
      <c r="D73" s="55"/>
      <c r="E73" s="55"/>
      <c r="F73" s="55"/>
      <c r="G73" s="55"/>
      <c r="H73" s="55"/>
      <c r="I73" s="55"/>
      <c r="J73" s="53"/>
      <c r="K73" s="53"/>
      <c r="L73" s="53"/>
    </row>
    <row r="74" spans="2:12">
      <c r="B74" s="55"/>
      <c r="C74" s="55"/>
      <c r="D74" s="55"/>
      <c r="E74" s="55"/>
      <c r="F74" s="55"/>
      <c r="G74" s="55"/>
      <c r="H74" s="55"/>
      <c r="I74" s="55"/>
      <c r="J74" s="53"/>
      <c r="K74" s="53"/>
      <c r="L74" s="53"/>
    </row>
    <row r="75" spans="2:12">
      <c r="B75" s="54"/>
      <c r="C75" s="54"/>
      <c r="D75" s="54"/>
      <c r="E75" s="54"/>
      <c r="F75" s="54"/>
      <c r="G75" s="54"/>
      <c r="H75" s="54"/>
      <c r="I75" s="54"/>
      <c r="J75" s="53"/>
      <c r="K75" s="53"/>
      <c r="L75" s="53"/>
    </row>
    <row r="76" spans="2:12">
      <c r="B76" s="9"/>
      <c r="C76" s="9"/>
      <c r="D76" s="9"/>
      <c r="E76" s="9"/>
      <c r="F76" s="9"/>
      <c r="G76" s="9"/>
      <c r="H76" s="9"/>
      <c r="I76" s="9"/>
      <c r="J76" s="17"/>
      <c r="K76" s="17"/>
      <c r="L76" s="17"/>
    </row>
    <row r="77" spans="2:12">
      <c r="B77" s="9"/>
      <c r="C77" s="9"/>
      <c r="D77" s="9"/>
      <c r="E77" s="9"/>
      <c r="F77" s="9"/>
      <c r="G77" s="9"/>
      <c r="H77" s="9"/>
      <c r="I77" s="9"/>
      <c r="J77" s="17"/>
      <c r="K77" s="17"/>
      <c r="L77" s="17"/>
    </row>
    <row r="78" spans="2:12">
      <c r="B78" s="9"/>
      <c r="C78" s="9"/>
      <c r="D78" s="9"/>
      <c r="E78" s="9"/>
      <c r="F78" s="9"/>
      <c r="G78" s="9"/>
      <c r="H78" s="9"/>
      <c r="I78" s="9"/>
      <c r="J78" s="17"/>
      <c r="K78" s="17"/>
      <c r="L78" s="17"/>
    </row>
  </sheetData>
  <sheetProtection password="B994" sheet="1" objects="1" scenarios="1" selectLockedCells="1"/>
  <mergeCells count="32">
    <mergeCell ref="B7:G7"/>
    <mergeCell ref="I8:I9"/>
    <mergeCell ref="B35:F35"/>
    <mergeCell ref="E38:F38"/>
    <mergeCell ref="E39:F39"/>
    <mergeCell ref="B36:F36"/>
    <mergeCell ref="E37:F37"/>
    <mergeCell ref="H8:H9"/>
    <mergeCell ref="B30:F30"/>
    <mergeCell ref="B31:F31"/>
    <mergeCell ref="B32:F32"/>
    <mergeCell ref="B37:D37"/>
    <mergeCell ref="B33:F33"/>
    <mergeCell ref="B29:F29"/>
    <mergeCell ref="B8:G9"/>
    <mergeCell ref="E41:F41"/>
    <mergeCell ref="B42:F42"/>
    <mergeCell ref="B38:D38"/>
    <mergeCell ref="B39:D39"/>
    <mergeCell ref="B40:D40"/>
    <mergeCell ref="B41:D41"/>
    <mergeCell ref="E40:F40"/>
    <mergeCell ref="B49:I49"/>
    <mergeCell ref="E48:F48"/>
    <mergeCell ref="E47:F47"/>
    <mergeCell ref="B43:C43"/>
    <mergeCell ref="D43:F43"/>
    <mergeCell ref="B45:F45"/>
    <mergeCell ref="B46:D46"/>
    <mergeCell ref="E46:F46"/>
    <mergeCell ref="D44:F44"/>
    <mergeCell ref="B44:C44"/>
  </mergeCells>
  <dataValidations count="4">
    <dataValidation type="list" allowBlank="1" showInputMessage="1" showErrorMessage="1" sqref="D43">
      <formula1>$B$30:$B$33</formula1>
    </dataValidation>
    <dataValidation type="list" allowBlank="1" showInputMessage="1" showErrorMessage="1" sqref="E41:F41">
      <formula1>$F$65:$F$69</formula1>
    </dataValidation>
    <dataValidation type="list" allowBlank="1" showInputMessage="1" showErrorMessage="1" sqref="E39:F39">
      <formula1>$B$65:$B$72</formula1>
    </dataValidation>
    <dataValidation type="list" allowBlank="1" showInputMessage="1" showErrorMessage="1" sqref="D44:F44">
      <formula1>$D$65:$D$69</formula1>
    </dataValidation>
  </dataValidations>
  <pageMargins left="0.23622047244094491" right="0.23622047244094491" top="0.15748031496062992" bottom="0.15748031496062992" header="0.11811023622047245" footer="0.1181102362204724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view="pageLayout" topLeftCell="A1048576" zoomScale="145" workbookViewId="0">
      <selection sqref="A1:XFD1048576"/>
    </sheetView>
  </sheetViews>
  <sheetFormatPr baseColWidth="10" defaultColWidth="8.83203125" defaultRowHeight="85" customHeight="1" zeroHeight="1" x14ac:dyDescent="0"/>
  <cols>
    <col min="1" max="1" width="4.6640625" style="25" customWidth="1"/>
    <col min="2" max="2" width="22.5" style="26" customWidth="1"/>
    <col min="3" max="3" width="10.5" style="26" customWidth="1"/>
    <col min="4" max="4" width="29.5" style="26" customWidth="1"/>
    <col min="5" max="5" width="8.83203125" style="26"/>
    <col min="6" max="6" width="10.83203125" style="26" customWidth="1"/>
    <col min="7" max="7" width="5.1640625" style="28" customWidth="1"/>
    <col min="8" max="8" width="13.33203125" style="29" customWidth="1"/>
    <col min="9" max="9" width="22.33203125" style="26" customWidth="1"/>
    <col min="10" max="10" width="14.5" style="26" customWidth="1"/>
    <col min="11" max="11" width="8.83203125" style="26"/>
    <col min="12" max="12" width="8.1640625" style="26" customWidth="1"/>
    <col min="13" max="16384" width="8.83203125" style="26"/>
  </cols>
  <sheetData>
    <row r="1" spans="1:10" s="23" customFormat="1" ht="30" hidden="1" customHeight="1">
      <c r="A1" s="22" t="s">
        <v>36</v>
      </c>
      <c r="B1" s="23" t="s">
        <v>37</v>
      </c>
      <c r="C1" s="23" t="s">
        <v>39</v>
      </c>
      <c r="D1" s="23" t="s">
        <v>38</v>
      </c>
      <c r="E1" s="23" t="s">
        <v>40</v>
      </c>
      <c r="F1" s="23" t="s">
        <v>43</v>
      </c>
      <c r="G1" s="27"/>
      <c r="H1" s="30" t="s">
        <v>42</v>
      </c>
      <c r="I1" s="23" t="s">
        <v>41</v>
      </c>
      <c r="J1" s="23" t="s">
        <v>45</v>
      </c>
    </row>
    <row r="2" spans="1:10" ht="65" hidden="1" customHeight="1">
      <c r="A2" s="31">
        <v>1</v>
      </c>
      <c r="B2" s="32"/>
      <c r="C2" s="38" t="s">
        <v>71</v>
      </c>
      <c r="D2" s="37" t="s">
        <v>72</v>
      </c>
      <c r="E2" s="32" t="s">
        <v>44</v>
      </c>
      <c r="F2" s="36">
        <v>27</v>
      </c>
      <c r="G2" s="33"/>
      <c r="H2" s="41">
        <v>100</v>
      </c>
      <c r="I2" s="43" t="s">
        <v>53</v>
      </c>
      <c r="J2" s="39">
        <f>F2*H2</f>
        <v>2700</v>
      </c>
    </row>
    <row r="3" spans="1:10" ht="65" hidden="1" customHeight="1">
      <c r="A3" s="31">
        <v>2</v>
      </c>
      <c r="B3" s="32"/>
      <c r="C3" s="38"/>
      <c r="D3" s="37" t="s">
        <v>73</v>
      </c>
      <c r="E3" s="32" t="s">
        <v>44</v>
      </c>
      <c r="F3" s="36">
        <v>30</v>
      </c>
      <c r="G3" s="33"/>
      <c r="H3" s="41"/>
      <c r="I3" s="43"/>
      <c r="J3" s="39">
        <f>F3*H3</f>
        <v>0</v>
      </c>
    </row>
    <row r="4" spans="1:10" ht="65" hidden="1" customHeight="1">
      <c r="A4" s="31">
        <v>3</v>
      </c>
      <c r="B4" s="32"/>
      <c r="C4" s="38"/>
      <c r="D4" s="37" t="s">
        <v>74</v>
      </c>
      <c r="E4" s="32" t="s">
        <v>44</v>
      </c>
      <c r="F4" s="36">
        <v>30</v>
      </c>
      <c r="G4" s="33"/>
      <c r="H4" s="41"/>
      <c r="I4" s="43"/>
      <c r="J4" s="39">
        <f>F4*H4</f>
        <v>0</v>
      </c>
    </row>
    <row r="5" spans="1:10" s="24" customFormat="1" ht="65" hidden="1" customHeight="1">
      <c r="A5" s="31">
        <v>4</v>
      </c>
      <c r="B5" s="32"/>
      <c r="C5" s="38"/>
      <c r="D5" s="37" t="s">
        <v>75</v>
      </c>
      <c r="E5" s="32" t="s">
        <v>44</v>
      </c>
      <c r="F5" s="36">
        <v>35</v>
      </c>
      <c r="G5" s="33"/>
      <c r="H5" s="41"/>
      <c r="I5" s="43"/>
      <c r="J5" s="39">
        <f>F5*H5</f>
        <v>0</v>
      </c>
    </row>
    <row r="6" spans="1:10" ht="65" hidden="1" customHeight="1">
      <c r="A6" s="31">
        <v>5</v>
      </c>
      <c r="B6" s="34"/>
      <c r="C6" s="38" t="s">
        <v>80</v>
      </c>
      <c r="D6" s="37" t="s">
        <v>76</v>
      </c>
      <c r="E6" s="32" t="s">
        <v>44</v>
      </c>
      <c r="F6" s="36">
        <v>7</v>
      </c>
      <c r="G6" s="35"/>
      <c r="H6" s="41"/>
      <c r="I6" s="43"/>
      <c r="J6" s="40">
        <f t="shared" ref="J6" si="0">F6*H6</f>
        <v>0</v>
      </c>
    </row>
    <row r="7" spans="1:10" ht="65" hidden="1" customHeight="1">
      <c r="A7" s="31">
        <v>6</v>
      </c>
      <c r="B7" s="34"/>
      <c r="C7" s="38"/>
      <c r="D7" s="37" t="s">
        <v>77</v>
      </c>
      <c r="E7" s="32" t="s">
        <v>44</v>
      </c>
      <c r="F7" s="36">
        <v>11.3</v>
      </c>
      <c r="G7" s="35"/>
      <c r="H7" s="41"/>
      <c r="I7" s="43"/>
      <c r="J7" s="40">
        <f t="shared" ref="J7:J9" si="1">F7*H7</f>
        <v>0</v>
      </c>
    </row>
    <row r="8" spans="1:10" ht="65" hidden="1" customHeight="1">
      <c r="A8" s="31">
        <v>7</v>
      </c>
      <c r="B8" s="34"/>
      <c r="C8" s="38"/>
      <c r="D8" s="37" t="s">
        <v>78</v>
      </c>
      <c r="E8" s="32" t="s">
        <v>44</v>
      </c>
      <c r="F8" s="36">
        <v>11.3</v>
      </c>
      <c r="G8" s="35"/>
      <c r="H8" s="41"/>
      <c r="I8" s="43"/>
      <c r="J8" s="40">
        <f t="shared" si="1"/>
        <v>0</v>
      </c>
    </row>
    <row r="9" spans="1:10" ht="65" hidden="1" customHeight="1">
      <c r="A9" s="31">
        <v>8</v>
      </c>
      <c r="B9" s="34"/>
      <c r="C9" s="38"/>
      <c r="D9" s="37" t="s">
        <v>79</v>
      </c>
      <c r="E9" s="32" t="s">
        <v>44</v>
      </c>
      <c r="F9" s="36">
        <v>18</v>
      </c>
      <c r="G9" s="35"/>
      <c r="H9" s="41"/>
      <c r="I9" s="43"/>
      <c r="J9" s="40">
        <f t="shared" si="1"/>
        <v>0</v>
      </c>
    </row>
    <row r="10" spans="1:10" ht="65" hidden="1" customHeight="1">
      <c r="A10" s="31">
        <v>9</v>
      </c>
      <c r="B10" s="32"/>
      <c r="C10" s="38" t="s">
        <v>81</v>
      </c>
      <c r="D10" s="37" t="s">
        <v>82</v>
      </c>
      <c r="E10" s="32" t="s">
        <v>44</v>
      </c>
      <c r="F10" s="36">
        <v>3.9</v>
      </c>
      <c r="G10" s="33"/>
      <c r="H10" s="41"/>
      <c r="I10" s="43"/>
      <c r="J10" s="40">
        <f t="shared" ref="J10:J40" si="2">F10*H10</f>
        <v>0</v>
      </c>
    </row>
    <row r="11" spans="1:10" ht="65" hidden="1" customHeight="1">
      <c r="A11" s="31">
        <v>10</v>
      </c>
      <c r="B11" s="32"/>
      <c r="C11" s="38"/>
      <c r="D11" s="37" t="s">
        <v>83</v>
      </c>
      <c r="E11" s="32" t="s">
        <v>44</v>
      </c>
      <c r="F11" s="36">
        <v>4.2</v>
      </c>
      <c r="G11" s="33"/>
      <c r="H11" s="41"/>
      <c r="I11" s="43"/>
      <c r="J11" s="40">
        <f t="shared" ref="J11:J13" si="3">F11*H11</f>
        <v>0</v>
      </c>
    </row>
    <row r="12" spans="1:10" ht="65" hidden="1" customHeight="1">
      <c r="A12" s="31">
        <v>11</v>
      </c>
      <c r="B12" s="32"/>
      <c r="C12" s="38"/>
      <c r="D12" s="37" t="s">
        <v>84</v>
      </c>
      <c r="E12" s="32" t="s">
        <v>44</v>
      </c>
      <c r="F12" s="36">
        <v>4.2</v>
      </c>
      <c r="G12" s="33"/>
      <c r="H12" s="41"/>
      <c r="I12" s="43"/>
      <c r="J12" s="40">
        <f t="shared" si="3"/>
        <v>0</v>
      </c>
    </row>
    <row r="13" spans="1:10" ht="65" hidden="1" customHeight="1">
      <c r="A13" s="31">
        <v>12</v>
      </c>
      <c r="B13" s="32"/>
      <c r="C13" s="38"/>
      <c r="D13" s="37" t="s">
        <v>87</v>
      </c>
      <c r="E13" s="32" t="s">
        <v>44</v>
      </c>
      <c r="F13" s="36">
        <v>9</v>
      </c>
      <c r="G13" s="33"/>
      <c r="H13" s="41"/>
      <c r="I13" s="43"/>
      <c r="J13" s="40">
        <f t="shared" si="3"/>
        <v>0</v>
      </c>
    </row>
    <row r="14" spans="1:10" ht="65" hidden="1" customHeight="1">
      <c r="A14" s="31">
        <v>13</v>
      </c>
      <c r="B14" s="32"/>
      <c r="C14" s="38" t="s">
        <v>81</v>
      </c>
      <c r="D14" s="37" t="s">
        <v>88</v>
      </c>
      <c r="E14" s="32" t="s">
        <v>44</v>
      </c>
      <c r="F14" s="36"/>
      <c r="G14" s="33"/>
      <c r="H14" s="41"/>
      <c r="I14" s="43"/>
      <c r="J14" s="40">
        <f t="shared" si="2"/>
        <v>0</v>
      </c>
    </row>
    <row r="15" spans="1:10" ht="65" hidden="1" customHeight="1">
      <c r="A15" s="31">
        <v>14</v>
      </c>
      <c r="B15" s="32"/>
      <c r="C15" s="38"/>
      <c r="D15" s="37" t="s">
        <v>89</v>
      </c>
      <c r="E15" s="32" t="s">
        <v>44</v>
      </c>
      <c r="F15" s="36">
        <v>6</v>
      </c>
      <c r="G15" s="33"/>
      <c r="H15" s="41"/>
      <c r="I15" s="43"/>
      <c r="J15" s="40">
        <f t="shared" ref="J15:J17" si="4">F15*H15</f>
        <v>0</v>
      </c>
    </row>
    <row r="16" spans="1:10" ht="65" hidden="1" customHeight="1">
      <c r="A16" s="31">
        <v>15</v>
      </c>
      <c r="B16" s="32"/>
      <c r="C16" s="38"/>
      <c r="D16" s="37" t="s">
        <v>88</v>
      </c>
      <c r="E16" s="32" t="s">
        <v>44</v>
      </c>
      <c r="F16" s="36"/>
      <c r="G16" s="33"/>
      <c r="H16" s="41"/>
      <c r="I16" s="43"/>
      <c r="J16" s="40">
        <f t="shared" si="4"/>
        <v>0</v>
      </c>
    </row>
    <row r="17" spans="1:10" ht="65" hidden="1" customHeight="1">
      <c r="A17" s="31">
        <v>16</v>
      </c>
      <c r="B17" s="32"/>
      <c r="C17" s="38"/>
      <c r="D17" s="37" t="s">
        <v>88</v>
      </c>
      <c r="E17" s="32" t="s">
        <v>44</v>
      </c>
      <c r="F17" s="36"/>
      <c r="G17" s="33"/>
      <c r="H17" s="41"/>
      <c r="I17" s="43"/>
      <c r="J17" s="40">
        <f t="shared" si="4"/>
        <v>0</v>
      </c>
    </row>
    <row r="18" spans="1:10" ht="65" hidden="1" customHeight="1">
      <c r="A18" s="31">
        <v>17</v>
      </c>
      <c r="B18" s="32"/>
      <c r="C18" s="38" t="s">
        <v>86</v>
      </c>
      <c r="D18" s="37" t="s">
        <v>85</v>
      </c>
      <c r="E18" s="32" t="s">
        <v>44</v>
      </c>
      <c r="F18" s="36"/>
      <c r="G18" s="33"/>
      <c r="H18" s="41"/>
      <c r="I18" s="43"/>
      <c r="J18" s="40">
        <f t="shared" si="2"/>
        <v>0</v>
      </c>
    </row>
    <row r="19" spans="1:10" ht="65" hidden="1" customHeight="1">
      <c r="A19" s="31">
        <v>18</v>
      </c>
      <c r="B19" s="32"/>
      <c r="C19" s="38"/>
      <c r="D19" s="37" t="s">
        <v>90</v>
      </c>
      <c r="E19" s="32" t="s">
        <v>44</v>
      </c>
      <c r="F19" s="36">
        <v>7.7</v>
      </c>
      <c r="G19" s="33"/>
      <c r="H19" s="41"/>
      <c r="I19" s="43"/>
      <c r="J19" s="40">
        <f t="shared" si="2"/>
        <v>0</v>
      </c>
    </row>
    <row r="20" spans="1:10" ht="65" hidden="1" customHeight="1">
      <c r="A20" s="31">
        <v>19</v>
      </c>
      <c r="B20" s="32"/>
      <c r="C20" s="38"/>
      <c r="D20" s="37" t="s">
        <v>91</v>
      </c>
      <c r="E20" s="32" t="s">
        <v>44</v>
      </c>
      <c r="F20" s="36">
        <v>7.7</v>
      </c>
      <c r="G20" s="33"/>
      <c r="H20" s="41"/>
      <c r="I20" s="43"/>
      <c r="J20" s="40">
        <f t="shared" si="2"/>
        <v>0</v>
      </c>
    </row>
    <row r="21" spans="1:10" ht="65" hidden="1" customHeight="1">
      <c r="A21" s="31">
        <v>20</v>
      </c>
      <c r="B21" s="32"/>
      <c r="C21" s="38"/>
      <c r="D21" s="37" t="s">
        <v>92</v>
      </c>
      <c r="E21" s="32" t="s">
        <v>44</v>
      </c>
      <c r="F21" s="36">
        <v>23</v>
      </c>
      <c r="G21" s="33"/>
      <c r="H21" s="41"/>
      <c r="I21" s="43"/>
      <c r="J21" s="40">
        <f t="shared" si="2"/>
        <v>0</v>
      </c>
    </row>
    <row r="22" spans="1:10" ht="65" hidden="1" customHeight="1">
      <c r="A22" s="31">
        <v>21</v>
      </c>
      <c r="B22" s="32"/>
      <c r="C22" s="38"/>
      <c r="D22" s="37"/>
      <c r="E22" s="32"/>
      <c r="F22" s="36"/>
      <c r="G22" s="33"/>
      <c r="H22" s="41"/>
      <c r="I22" s="43"/>
      <c r="J22" s="40">
        <f t="shared" si="2"/>
        <v>0</v>
      </c>
    </row>
    <row r="23" spans="1:10" ht="65" hidden="1" customHeight="1">
      <c r="A23" s="31">
        <v>22</v>
      </c>
      <c r="B23" s="32"/>
      <c r="C23" s="38"/>
      <c r="D23" s="37"/>
      <c r="E23" s="32"/>
      <c r="F23" s="36"/>
      <c r="G23" s="33"/>
      <c r="H23" s="41"/>
      <c r="I23" s="43"/>
      <c r="J23" s="40">
        <f t="shared" si="2"/>
        <v>0</v>
      </c>
    </row>
    <row r="24" spans="1:10" ht="65" hidden="1" customHeight="1">
      <c r="A24" s="31">
        <v>23</v>
      </c>
      <c r="B24" s="32"/>
      <c r="C24" s="38"/>
      <c r="D24" s="37"/>
      <c r="E24" s="32"/>
      <c r="F24" s="36"/>
      <c r="G24" s="33"/>
      <c r="H24" s="41"/>
      <c r="I24" s="43"/>
      <c r="J24" s="40">
        <f t="shared" si="2"/>
        <v>0</v>
      </c>
    </row>
    <row r="25" spans="1:10" ht="65" hidden="1" customHeight="1">
      <c r="A25" s="31">
        <v>24</v>
      </c>
      <c r="B25" s="32"/>
      <c r="C25" s="38"/>
      <c r="D25" s="37"/>
      <c r="E25" s="32"/>
      <c r="F25" s="36"/>
      <c r="G25" s="33"/>
      <c r="H25" s="41"/>
      <c r="I25" s="43"/>
      <c r="J25" s="40">
        <f t="shared" si="2"/>
        <v>0</v>
      </c>
    </row>
    <row r="26" spans="1:10" ht="65" hidden="1" customHeight="1">
      <c r="A26" s="31">
        <v>25</v>
      </c>
      <c r="B26" s="32"/>
      <c r="C26" s="38"/>
      <c r="D26" s="37"/>
      <c r="E26" s="32"/>
      <c r="F26" s="36"/>
      <c r="G26" s="33"/>
      <c r="H26" s="41"/>
      <c r="I26" s="43"/>
      <c r="J26" s="40">
        <f t="shared" si="2"/>
        <v>0</v>
      </c>
    </row>
    <row r="27" spans="1:10" ht="65" hidden="1" customHeight="1">
      <c r="A27" s="31">
        <v>26</v>
      </c>
      <c r="B27" s="32"/>
      <c r="C27" s="38"/>
      <c r="D27" s="37"/>
      <c r="E27" s="32"/>
      <c r="F27" s="36"/>
      <c r="G27" s="33"/>
      <c r="H27" s="41"/>
      <c r="I27" s="43"/>
      <c r="J27" s="40">
        <f t="shared" si="2"/>
        <v>0</v>
      </c>
    </row>
    <row r="28" spans="1:10" ht="65" hidden="1" customHeight="1">
      <c r="A28" s="31">
        <v>27</v>
      </c>
      <c r="B28" s="32"/>
      <c r="C28" s="38"/>
      <c r="D28" s="37"/>
      <c r="E28" s="32"/>
      <c r="F28" s="36"/>
      <c r="G28" s="33"/>
      <c r="H28" s="41"/>
      <c r="I28" s="43"/>
      <c r="J28" s="40">
        <f t="shared" si="2"/>
        <v>0</v>
      </c>
    </row>
    <row r="29" spans="1:10" ht="65" hidden="1" customHeight="1">
      <c r="A29" s="31">
        <v>28</v>
      </c>
      <c r="B29" s="32"/>
      <c r="C29" s="38"/>
      <c r="D29" s="37"/>
      <c r="E29" s="32"/>
      <c r="F29" s="36"/>
      <c r="G29" s="33"/>
      <c r="H29" s="41"/>
      <c r="I29" s="43"/>
      <c r="J29" s="40">
        <f t="shared" si="2"/>
        <v>0</v>
      </c>
    </row>
    <row r="30" spans="1:10" ht="65" hidden="1" customHeight="1">
      <c r="A30" s="31">
        <v>29</v>
      </c>
      <c r="B30" s="32"/>
      <c r="C30" s="38"/>
      <c r="D30" s="37"/>
      <c r="E30" s="32"/>
      <c r="F30" s="36"/>
      <c r="G30" s="33"/>
      <c r="H30" s="41"/>
      <c r="I30" s="43"/>
      <c r="J30" s="40">
        <f t="shared" si="2"/>
        <v>0</v>
      </c>
    </row>
    <row r="31" spans="1:10" ht="65" hidden="1" customHeight="1">
      <c r="A31" s="31">
        <v>30</v>
      </c>
      <c r="B31" s="32"/>
      <c r="C31" s="38"/>
      <c r="D31" s="37"/>
      <c r="E31" s="32"/>
      <c r="F31" s="36"/>
      <c r="G31" s="33"/>
      <c r="H31" s="41"/>
      <c r="I31" s="43"/>
      <c r="J31" s="40">
        <f t="shared" si="2"/>
        <v>0</v>
      </c>
    </row>
    <row r="32" spans="1:10" ht="65" hidden="1" customHeight="1">
      <c r="A32" s="31">
        <v>31</v>
      </c>
      <c r="B32" s="32"/>
      <c r="C32" s="38"/>
      <c r="D32" s="37"/>
      <c r="E32" s="32"/>
      <c r="F32" s="36"/>
      <c r="G32" s="33"/>
      <c r="H32" s="41"/>
      <c r="I32" s="43"/>
      <c r="J32" s="40">
        <f t="shared" si="2"/>
        <v>0</v>
      </c>
    </row>
    <row r="33" spans="1:10" ht="65" hidden="1" customHeight="1">
      <c r="A33" s="31">
        <v>32</v>
      </c>
      <c r="B33" s="32"/>
      <c r="C33" s="38"/>
      <c r="D33" s="37"/>
      <c r="E33" s="32"/>
      <c r="F33" s="36"/>
      <c r="G33" s="33"/>
      <c r="H33" s="41"/>
      <c r="I33" s="43"/>
      <c r="J33" s="40">
        <f t="shared" si="2"/>
        <v>0</v>
      </c>
    </row>
    <row r="34" spans="1:10" ht="65" hidden="1" customHeight="1">
      <c r="A34" s="31">
        <v>33</v>
      </c>
      <c r="B34" s="32"/>
      <c r="C34" s="38"/>
      <c r="D34" s="37"/>
      <c r="E34" s="32"/>
      <c r="F34" s="36"/>
      <c r="G34" s="33"/>
      <c r="H34" s="41"/>
      <c r="I34" s="43"/>
      <c r="J34" s="40">
        <f t="shared" si="2"/>
        <v>0</v>
      </c>
    </row>
    <row r="35" spans="1:10" ht="65" hidden="1" customHeight="1">
      <c r="A35" s="31">
        <v>34</v>
      </c>
      <c r="B35" s="32"/>
      <c r="C35" s="38"/>
      <c r="D35" s="37"/>
      <c r="E35" s="32"/>
      <c r="F35" s="36"/>
      <c r="G35" s="33"/>
      <c r="H35" s="41"/>
      <c r="I35" s="43"/>
      <c r="J35" s="40">
        <f t="shared" si="2"/>
        <v>0</v>
      </c>
    </row>
    <row r="36" spans="1:10" ht="65" hidden="1" customHeight="1">
      <c r="A36" s="31">
        <v>35</v>
      </c>
      <c r="B36" s="32"/>
      <c r="C36" s="38"/>
      <c r="D36" s="37"/>
      <c r="E36" s="32"/>
      <c r="F36" s="36"/>
      <c r="G36" s="33"/>
      <c r="H36" s="41"/>
      <c r="I36" s="43"/>
      <c r="J36" s="40">
        <f t="shared" si="2"/>
        <v>0</v>
      </c>
    </row>
    <row r="37" spans="1:10" ht="65" hidden="1" customHeight="1">
      <c r="A37" s="31">
        <v>36</v>
      </c>
      <c r="B37" s="32"/>
      <c r="C37" s="38"/>
      <c r="D37" s="37"/>
      <c r="E37" s="32"/>
      <c r="F37" s="36"/>
      <c r="G37" s="33"/>
      <c r="H37" s="41"/>
      <c r="I37" s="43"/>
      <c r="J37" s="40">
        <f t="shared" si="2"/>
        <v>0</v>
      </c>
    </row>
    <row r="38" spans="1:10" ht="65" hidden="1" customHeight="1">
      <c r="A38" s="31">
        <v>37</v>
      </c>
      <c r="B38" s="32"/>
      <c r="C38" s="38"/>
      <c r="D38" s="37"/>
      <c r="E38" s="32"/>
      <c r="F38" s="36"/>
      <c r="G38" s="33"/>
      <c r="H38" s="41"/>
      <c r="I38" s="43"/>
      <c r="J38" s="40">
        <f t="shared" si="2"/>
        <v>0</v>
      </c>
    </row>
    <row r="39" spans="1:10" ht="65" hidden="1" customHeight="1">
      <c r="A39" s="31">
        <v>38</v>
      </c>
      <c r="B39" s="32"/>
      <c r="C39" s="38"/>
      <c r="D39" s="37"/>
      <c r="E39" s="32"/>
      <c r="F39" s="36"/>
      <c r="G39" s="33"/>
      <c r="H39" s="41"/>
      <c r="I39" s="43"/>
      <c r="J39" s="40">
        <f t="shared" si="2"/>
        <v>0</v>
      </c>
    </row>
    <row r="40" spans="1:10" ht="65" hidden="1" customHeight="1">
      <c r="A40" s="31">
        <v>39</v>
      </c>
      <c r="B40" s="32"/>
      <c r="C40" s="38"/>
      <c r="D40" s="37"/>
      <c r="E40" s="32"/>
      <c r="F40" s="36"/>
      <c r="G40" s="33"/>
      <c r="H40" s="41"/>
      <c r="I40" s="43"/>
      <c r="J40" s="40">
        <f t="shared" si="2"/>
        <v>0</v>
      </c>
    </row>
    <row r="41" spans="1:10" ht="65" hidden="1" customHeight="1">
      <c r="A41" s="42"/>
      <c r="B41" s="42"/>
      <c r="C41" s="42"/>
      <c r="D41" s="42"/>
      <c r="E41" s="42"/>
      <c r="F41" s="42"/>
      <c r="G41" s="42"/>
      <c r="H41" s="42"/>
      <c r="I41" s="49" t="s">
        <v>50</v>
      </c>
      <c r="J41" s="50">
        <f>SUM(J2:J40)</f>
        <v>2700</v>
      </c>
    </row>
    <row r="42" spans="1:10" ht="65" hidden="1" customHeight="1">
      <c r="A42" s="100" t="s">
        <v>48</v>
      </c>
      <c r="B42" s="101"/>
      <c r="C42" s="101"/>
      <c r="D42" s="101"/>
      <c r="E42" s="101"/>
      <c r="F42" s="102"/>
      <c r="G42" s="33"/>
      <c r="H42" s="44" t="s">
        <v>46</v>
      </c>
      <c r="I42" s="46" t="s">
        <v>47</v>
      </c>
      <c r="J42" s="47" t="s">
        <v>49</v>
      </c>
    </row>
    <row r="43" spans="1:10" ht="65" hidden="1" customHeight="1">
      <c r="A43" s="51" t="s">
        <v>51</v>
      </c>
      <c r="B43" s="103" t="s">
        <v>52</v>
      </c>
      <c r="C43" s="103"/>
      <c r="D43" s="103"/>
      <c r="E43" s="103"/>
      <c r="F43" s="104"/>
      <c r="G43" s="33"/>
      <c r="H43" s="44">
        <f>SUM(H2:H40)</f>
        <v>100</v>
      </c>
      <c r="I43" s="48">
        <v>0</v>
      </c>
      <c r="J43" s="45">
        <f>((SUM(J2:J40))-((SUM(J2:J40)*I43)))</f>
        <v>2700</v>
      </c>
    </row>
  </sheetData>
  <sheetProtection password="D96E" sheet="1" objects="1" scenarios="1" selectLockedCells="1"/>
  <mergeCells count="2">
    <mergeCell ref="A42:F42"/>
    <mergeCell ref="B43:F43"/>
  </mergeCells>
  <phoneticPr fontId="31" type="noConversion"/>
  <pageMargins left="0.25" right="0.25" top="0.75" bottom="0.75" header="0.3" footer="0.3"/>
  <pageSetup paperSize="9" orientation="landscape" horizontalDpi="4294967294" verticalDpi="4294967294"/>
  <headerFooter>
    <oddHeader>&amp;L&amp;"Ebrima,Κανονικά"&amp;20Salinox - &amp;11ALL ABOUT CRYSTAL SUPPORT&amp;C&amp;20F5 -  &amp;16Parts price list 2013&amp;Rwww.salinox.gr
T. 0030 2102384137  -  F. 0030 2102317585</oddHeader>
    <oddFooter>&amp;L Prices does not include freights.    Prices does not include VAT.    Prices may change without any further notice         &amp;RPage &amp;P / &amp;N</oddFooter>
  </headerFooter>
  <ignoredErrors>
    <ignoredError sqref="C2 C6 C10 C14 C18" numberStoredAsText="1"/>
  </ignoredErrors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F5 READY</vt:lpstr>
      <vt:lpstr>F5 Parts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Jérémy Cruz</cp:lastModifiedBy>
  <cp:lastPrinted>2014-11-03T16:02:07Z</cp:lastPrinted>
  <dcterms:created xsi:type="dcterms:W3CDTF">2013-01-26T06:28:42Z</dcterms:created>
  <dcterms:modified xsi:type="dcterms:W3CDTF">2017-12-06T13:17:21Z</dcterms:modified>
</cp:coreProperties>
</file>