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emf" ContentType="image/x-emf"/>
  <Default Extension="vml" ContentType="application/vnd.openxmlformats-officedocument.vmlDrawing"/>
  <Default Extension="wdp" ContentType="image/vnd.ms-photo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workbookProtection workbookPassword="B994" lockStructure="1"/>
  <bookViews>
    <workbookView xWindow="560" yWindow="560" windowWidth="25040" windowHeight="14000"/>
  </bookViews>
  <sheets>
    <sheet name="F2 READY" sheetId="1" r:id="rId1"/>
    <sheet name="F2 Parts - Photos" sheetId="2" state="hidden" r:id="rId2"/>
    <sheet name="Calculator" sheetId="3" state="hidden" r:id="rId3"/>
    <sheet name="Sketches" sheetId="4" state="hidden" r:id="rId4"/>
    <sheet name="Sections" sheetId="5" state="hidden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0" i="3" l="1"/>
  <c r="K14" i="3"/>
  <c r="G20" i="3"/>
  <c r="L14" i="3"/>
  <c r="G21" i="3"/>
  <c r="E9" i="3"/>
  <c r="G18" i="3"/>
  <c r="G19" i="3"/>
  <c r="G17" i="3"/>
  <c r="E5" i="3"/>
  <c r="L9" i="3"/>
  <c r="L10" i="3"/>
  <c r="L13" i="3"/>
  <c r="C9" i="3"/>
  <c r="K9" i="3"/>
  <c r="K13" i="3"/>
  <c r="C10" i="3"/>
  <c r="J83" i="2"/>
  <c r="J82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3" i="2"/>
  <c r="J29" i="2"/>
  <c r="J42" i="2"/>
  <c r="J41" i="2"/>
  <c r="J98" i="2"/>
  <c r="J96" i="2"/>
  <c r="J97" i="2"/>
  <c r="J95" i="2"/>
  <c r="J94" i="2"/>
  <c r="J90" i="2"/>
  <c r="J91" i="2"/>
  <c r="J92" i="2"/>
  <c r="J93" i="2"/>
  <c r="J89" i="2"/>
  <c r="J84" i="2"/>
  <c r="J85" i="2"/>
  <c r="J86" i="2"/>
  <c r="J87" i="2"/>
  <c r="J88" i="2"/>
  <c r="J81" i="2"/>
  <c r="J64" i="2"/>
  <c r="J65" i="2"/>
  <c r="J60" i="2"/>
  <c r="J61" i="2"/>
  <c r="J62" i="2"/>
  <c r="J63" i="2"/>
  <c r="J58" i="2"/>
  <c r="J59" i="2"/>
  <c r="J66" i="2"/>
  <c r="J54" i="2"/>
  <c r="J55" i="2"/>
  <c r="J56" i="2"/>
  <c r="J57" i="2"/>
  <c r="J38" i="2"/>
  <c r="J37" i="2"/>
  <c r="J36" i="2"/>
  <c r="J30" i="2"/>
  <c r="J24" i="2"/>
  <c r="J22" i="2"/>
  <c r="J23" i="2"/>
  <c r="G38" i="1"/>
  <c r="B56" i="1"/>
  <c r="G40" i="1"/>
  <c r="D56" i="1"/>
  <c r="G56" i="1"/>
  <c r="C56" i="1"/>
  <c r="E56" i="1"/>
  <c r="E57" i="1"/>
  <c r="H65" i="1"/>
  <c r="E47" i="1"/>
  <c r="G57" i="1"/>
  <c r="G48" i="1"/>
  <c r="G47" i="1"/>
  <c r="E48" i="1"/>
  <c r="H56" i="1"/>
  <c r="H101" i="2"/>
  <c r="J15" i="2"/>
  <c r="J14" i="2"/>
  <c r="J10" i="2"/>
  <c r="J11" i="2"/>
  <c r="J12" i="2"/>
  <c r="J13" i="2"/>
  <c r="J5" i="2"/>
  <c r="J4" i="2"/>
  <c r="J6" i="2"/>
  <c r="J7" i="2"/>
  <c r="J8" i="2"/>
  <c r="J9" i="2"/>
  <c r="J16" i="2"/>
  <c r="J17" i="2"/>
  <c r="J18" i="2"/>
  <c r="J19" i="2"/>
  <c r="J20" i="2"/>
  <c r="J21" i="2"/>
  <c r="J25" i="2"/>
  <c r="J26" i="2"/>
  <c r="J27" i="2"/>
  <c r="J28" i="2"/>
  <c r="J31" i="2"/>
  <c r="J32" i="2"/>
  <c r="J33" i="2"/>
  <c r="J34" i="2"/>
  <c r="J35" i="2"/>
  <c r="J39" i="2"/>
  <c r="J40" i="2"/>
  <c r="J43" i="2"/>
  <c r="J44" i="2"/>
  <c r="J50" i="2"/>
  <c r="J51" i="2"/>
  <c r="J52" i="2"/>
  <c r="J53" i="2"/>
  <c r="J2" i="2"/>
  <c r="J99" i="2"/>
  <c r="J101" i="2"/>
  <c r="C13" i="3"/>
  <c r="C17" i="3"/>
</calcChain>
</file>

<file path=xl/comments1.xml><?xml version="1.0" encoding="utf-8"?>
<comments xmlns="http://schemas.openxmlformats.org/spreadsheetml/2006/main">
  <authors>
    <author>Andreas Koromilas Salinox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161"/>
          </rPr>
          <t>(availability in 5m / 6m rod)</t>
        </r>
      </text>
    </comment>
    <comment ref="D4" authorId="0">
      <text>
        <r>
          <rPr>
            <b/>
            <sz val="9"/>
            <color indexed="81"/>
            <rFont val="Tahoma"/>
            <family val="2"/>
            <charset val="161"/>
          </rPr>
          <t>(availability in 5,5m / 6m rod)</t>
        </r>
      </text>
    </comment>
    <comment ref="D5" authorId="0">
      <text>
        <r>
          <rPr>
            <b/>
            <sz val="9"/>
            <color indexed="81"/>
            <rFont val="Tahoma"/>
            <family val="2"/>
            <charset val="161"/>
          </rPr>
          <t>(availability in 4m rod without any processing)</t>
        </r>
      </text>
    </comment>
    <comment ref="D35" authorId="0">
      <text>
        <r>
          <rPr>
            <b/>
            <sz val="9"/>
            <color indexed="81"/>
            <rFont val="Tahoma"/>
            <family val="2"/>
            <charset val="161"/>
          </rPr>
          <t>availability in 5m / 5,5m rod</t>
        </r>
      </text>
    </comment>
    <comment ref="D36" authorId="0">
      <text>
        <r>
          <rPr>
            <b/>
            <sz val="9"/>
            <color indexed="81"/>
            <rFont val="Tahoma"/>
            <family val="2"/>
            <charset val="161"/>
          </rPr>
          <t>availability in 6m</t>
        </r>
      </text>
    </comment>
    <comment ref="D37" authorId="0">
      <text>
        <r>
          <rPr>
            <b/>
            <sz val="9"/>
            <color indexed="81"/>
            <rFont val="Tahoma"/>
            <family val="2"/>
            <charset val="161"/>
          </rPr>
          <t xml:space="preserve">availability in 6m
</t>
        </r>
      </text>
    </comment>
    <comment ref="D38" authorId="0">
      <text>
        <r>
          <rPr>
            <b/>
            <sz val="9"/>
            <color indexed="81"/>
            <rFont val="Tahoma"/>
            <family val="2"/>
            <charset val="161"/>
          </rPr>
          <t>availability in 5,5m</t>
        </r>
      </text>
    </comment>
    <comment ref="D53" authorId="0">
      <text>
        <r>
          <rPr>
            <b/>
            <sz val="9"/>
            <color indexed="81"/>
            <rFont val="Tahoma"/>
            <family val="2"/>
            <charset val="161"/>
          </rPr>
          <t>For aluminum profile 01010005</t>
        </r>
      </text>
    </comment>
  </commentList>
</comments>
</file>

<file path=xl/sharedStrings.xml><?xml version="1.0" encoding="utf-8"?>
<sst xmlns="http://schemas.openxmlformats.org/spreadsheetml/2006/main" count="394" uniqueCount="270">
  <si>
    <t>0-34cm</t>
  </si>
  <si>
    <t>35-40cm</t>
  </si>
  <si>
    <t>41-45cm</t>
  </si>
  <si>
    <t>46-50cm</t>
  </si>
  <si>
    <t>51-55cm</t>
  </si>
  <si>
    <t>56-60cm</t>
  </si>
  <si>
    <t>61-65cm</t>
  </si>
  <si>
    <t>66-70cm</t>
  </si>
  <si>
    <t>71-75cm</t>
  </si>
  <si>
    <t>76-80cm</t>
  </si>
  <si>
    <t>81-85cm</t>
  </si>
  <si>
    <t>86-90cm</t>
  </si>
  <si>
    <t>91-95cm</t>
  </si>
  <si>
    <t>96-100cm</t>
  </si>
  <si>
    <t>PANEL WIDTH</t>
  </si>
  <si>
    <t>Glass types</t>
  </si>
  <si>
    <r>
      <t>Price / m</t>
    </r>
    <r>
      <rPr>
        <vertAlign val="superscript"/>
        <sz val="11"/>
        <color theme="1"/>
        <rFont val="Calibri"/>
        <family val="2"/>
        <charset val="161"/>
        <scheme val="minor"/>
      </rPr>
      <t>2</t>
    </r>
  </si>
  <si>
    <t>TOTAL PRICE CALCULATION</t>
  </si>
  <si>
    <t>Fill the blue colorized sections</t>
  </si>
  <si>
    <t>Opening width (cm)</t>
  </si>
  <si>
    <t>Opening height (cm)</t>
  </si>
  <si>
    <t>System type</t>
  </si>
  <si>
    <t>Total numbers of panels</t>
  </si>
  <si>
    <t>Glass type</t>
  </si>
  <si>
    <t>Different Colour</t>
  </si>
  <si>
    <r>
      <t xml:space="preserve">Discount </t>
    </r>
    <r>
      <rPr>
        <sz val="10"/>
        <color theme="1"/>
        <rFont val="Calibri"/>
        <family val="2"/>
        <charset val="161"/>
        <scheme val="minor"/>
      </rPr>
      <t>for aluminum profiles</t>
    </r>
    <r>
      <rPr>
        <sz val="9"/>
        <color theme="1"/>
        <rFont val="Calibri"/>
        <family val="2"/>
        <charset val="161"/>
        <scheme val="minor"/>
      </rPr>
      <t xml:space="preserve"> </t>
    </r>
    <r>
      <rPr>
        <sz val="11"/>
        <color theme="1"/>
        <rFont val="Calibri"/>
        <family val="2"/>
        <charset val="161"/>
        <scheme val="minor"/>
      </rPr>
      <t>(%)</t>
    </r>
  </si>
  <si>
    <t>Total cost for aluminum profiles:</t>
  </si>
  <si>
    <t>Total cost including glasses:</t>
  </si>
  <si>
    <t>Glass 10mm tempered clear</t>
  </si>
  <si>
    <t>Glass 10mm tempered satin</t>
  </si>
  <si>
    <t>Glass 5+4mm tempered  clear</t>
  </si>
  <si>
    <t>Glass 5+4mm tempered mat film</t>
  </si>
  <si>
    <t xml:space="preserve"> Prices does not include packaging &amp; freights.    Prices does not include VAT.    Prices may change without any further notice         </t>
  </si>
  <si>
    <t>System types</t>
  </si>
  <si>
    <t>Natural anodized</t>
  </si>
  <si>
    <t>Ral electrostatic</t>
  </si>
  <si>
    <t>Special electrostatic</t>
  </si>
  <si>
    <t>Wooden imitation</t>
  </si>
  <si>
    <t>Inox imitation</t>
  </si>
  <si>
    <t>A/A</t>
  </si>
  <si>
    <t>PHOTO</t>
  </si>
  <si>
    <t>DESCRIPTION</t>
  </si>
  <si>
    <t>CODE</t>
  </si>
  <si>
    <t>UNIT</t>
  </si>
  <si>
    <t>COMMENTS</t>
  </si>
  <si>
    <t>CUSTOMER ORDER</t>
  </si>
  <si>
    <t>PRICE (€)</t>
  </si>
  <si>
    <t>m</t>
  </si>
  <si>
    <t>01010001</t>
  </si>
  <si>
    <t>01010005</t>
  </si>
  <si>
    <t>01010006</t>
  </si>
  <si>
    <t xml:space="preserve">Cover for the clamp 105mm natural anodized </t>
  </si>
  <si>
    <t>02010032</t>
  </si>
  <si>
    <t>pcs</t>
  </si>
  <si>
    <t>Aluminum clamp F1/F2 L-300</t>
  </si>
  <si>
    <t>Aluminum clamp F1/F2 L-400</t>
  </si>
  <si>
    <t>02010033</t>
  </si>
  <si>
    <t>02010031</t>
  </si>
  <si>
    <t>TOTAL PRICE (€)</t>
  </si>
  <si>
    <t>02010030</t>
  </si>
  <si>
    <t>Aluminum clamp F1/F2 L-200</t>
  </si>
  <si>
    <t>02010029</t>
  </si>
  <si>
    <t>Aluminum clamp F1/F2 L-100</t>
  </si>
  <si>
    <t>Aluminum clamp F1/F2 L-100 latch</t>
  </si>
  <si>
    <t>02010037</t>
  </si>
  <si>
    <t>02010041</t>
  </si>
  <si>
    <t>Aluminum clamp F1/F2 L-150 left lock</t>
  </si>
  <si>
    <t>Aluminum clamp F1/F2 L-150 right lock</t>
  </si>
  <si>
    <t>02010034</t>
  </si>
  <si>
    <t>02010096</t>
  </si>
  <si>
    <t>key turn cylinder 54mm</t>
  </si>
  <si>
    <t>02010170</t>
  </si>
  <si>
    <t>02010200</t>
  </si>
  <si>
    <t>Latch nest inox Φ18/30 oval hole Φ12</t>
  </si>
  <si>
    <t>Latch nest inox Φ18/30  hole Φ13</t>
  </si>
  <si>
    <t>02010042</t>
  </si>
  <si>
    <t>02010057</t>
  </si>
  <si>
    <t>Plastic pivot base for the rail 75x72mm</t>
  </si>
  <si>
    <t>02010054</t>
  </si>
  <si>
    <t>Inox ground pivot Φ90 insert male Φ12</t>
  </si>
  <si>
    <t>02010055</t>
  </si>
  <si>
    <t>02010056</t>
  </si>
  <si>
    <t>Plastic top pivot base 50x30x30mm with insert male inox Φ12</t>
  </si>
  <si>
    <t>Plastic bottom pivot base 50x30x30mm with hole Φ12</t>
  </si>
  <si>
    <t>02010064</t>
  </si>
  <si>
    <t>Roller 7572</t>
  </si>
  <si>
    <t>01060006</t>
  </si>
  <si>
    <t>Galv/zed base for roller 50x30x30mm</t>
  </si>
  <si>
    <t>02010035</t>
  </si>
  <si>
    <t>02010036</t>
  </si>
  <si>
    <t xml:space="preserve">Aluminum clamp F1/F2 L-200 with italian insert female right </t>
  </si>
  <si>
    <t xml:space="preserve">Aluminum clamp F1/F2 L-200 with italian insert female left </t>
  </si>
  <si>
    <t>02030008</t>
  </si>
  <si>
    <t>02030019</t>
  </si>
  <si>
    <t>Grey brush  No130X6,8</t>
  </si>
  <si>
    <t>Grey brush  No180X6,8</t>
  </si>
  <si>
    <t>02020001</t>
  </si>
  <si>
    <t>02020002</t>
  </si>
  <si>
    <t>02020021</t>
  </si>
  <si>
    <t>02020003</t>
  </si>
  <si>
    <t>02020004</t>
  </si>
  <si>
    <t>Aluminum insulator with brush No10 u-type natural anodized</t>
  </si>
  <si>
    <t>Polycarbonate insulator single wind L-300</t>
  </si>
  <si>
    <t>Polycarbonate insulator single wind L-250</t>
  </si>
  <si>
    <t>04080001</t>
  </si>
  <si>
    <t>Instant glue Cover 22ml</t>
  </si>
  <si>
    <t>04080003</t>
  </si>
  <si>
    <t>Thread glue TL-43 50ml</t>
  </si>
  <si>
    <t>Set clamp latch Φ12</t>
  </si>
  <si>
    <t>02010009</t>
  </si>
  <si>
    <t>02030002</t>
  </si>
  <si>
    <t>Rubber for aluminum clamp for 10mm glass</t>
  </si>
  <si>
    <t xml:space="preserve">Hidden clamp 98mm for F1/F2 mill finish  </t>
  </si>
  <si>
    <t>Aluminum cap 105mm male with big brush nat. anodized</t>
  </si>
  <si>
    <t>Aluminum cap 105mm male with small brush nat. anodized</t>
  </si>
  <si>
    <t xml:space="preserve">Aluminum Rail 75Χ72mm natural anodized  </t>
  </si>
  <si>
    <t>Total Units</t>
  </si>
  <si>
    <t>Discount %</t>
  </si>
  <si>
    <t>Comments :</t>
  </si>
  <si>
    <t>Total cost     after discount</t>
  </si>
  <si>
    <t>Total cost before discount</t>
  </si>
  <si>
    <t>DISCOUNTS</t>
  </si>
  <si>
    <t xml:space="preserve">    </t>
  </si>
  <si>
    <t>for example: 10 rods 6m. &amp; 20rods 5m.</t>
  </si>
  <si>
    <t>F2.8</t>
  </si>
  <si>
    <t>F2.7</t>
  </si>
  <si>
    <t>F2.6</t>
  </si>
  <si>
    <t>F2.5</t>
  </si>
  <si>
    <t>F2.4</t>
  </si>
  <si>
    <t>F2.3</t>
  </si>
  <si>
    <t>F2.2</t>
  </si>
  <si>
    <t>F2.1</t>
  </si>
  <si>
    <t>Roof mechanism</t>
  </si>
  <si>
    <t>116-120cm</t>
  </si>
  <si>
    <t>111-115cm</t>
  </si>
  <si>
    <t>106-110cm</t>
  </si>
  <si>
    <t>101-105cm</t>
  </si>
  <si>
    <r>
      <t>F2</t>
    </r>
    <r>
      <rPr>
        <sz val="10"/>
        <color rgb="FF000000"/>
        <rFont val="Calibri"/>
        <family val="2"/>
        <charset val="161"/>
      </rPr>
      <t xml:space="preserve"> PARKING </t>
    </r>
  </si>
  <si>
    <r>
      <t xml:space="preserve">Includes the cost for  </t>
    </r>
    <r>
      <rPr>
        <u/>
        <sz val="10"/>
        <color theme="1"/>
        <rFont val="Calibri"/>
        <family val="2"/>
        <charset val="161"/>
        <scheme val="minor"/>
      </rPr>
      <t xml:space="preserve">natural anodized </t>
    </r>
    <r>
      <rPr>
        <sz val="10"/>
        <color theme="1"/>
        <rFont val="Calibri"/>
        <family val="2"/>
        <charset val="161"/>
        <scheme val="minor"/>
      </rPr>
      <t xml:space="preserve"> aluminum profiles per panel and accessories needed it necessary for the proper condition of the system.</t>
    </r>
  </si>
  <si>
    <r>
      <t xml:space="preserve">GLASS FOLDING PARKING SYSTEM  </t>
    </r>
    <r>
      <rPr>
        <b/>
        <u/>
        <sz val="18"/>
        <color theme="1"/>
        <rFont val="Calibri"/>
        <family val="2"/>
        <charset val="161"/>
        <scheme val="minor"/>
      </rPr>
      <t>F2</t>
    </r>
  </si>
  <si>
    <t>Aluminum clamp F2 L-160 latch in the center for the corners</t>
  </si>
  <si>
    <t>02010038</t>
  </si>
  <si>
    <t>02010043</t>
  </si>
  <si>
    <t>Aluminum cap 105mm female nat. anodized</t>
  </si>
  <si>
    <t>Aluminum cap 105mm single wing right nat. anodized</t>
  </si>
  <si>
    <t>Aluminum cap 105mm single wing left nat. anodized</t>
  </si>
  <si>
    <t>02010045</t>
  </si>
  <si>
    <t>02010046</t>
  </si>
  <si>
    <t>Cap spile inox Φ8</t>
  </si>
  <si>
    <t>02010065</t>
  </si>
  <si>
    <t>Roller 7572 for paraller parking</t>
  </si>
  <si>
    <t>02020006</t>
  </si>
  <si>
    <t>0202007</t>
  </si>
  <si>
    <t>Aluminum insulator "H" type natural anodized</t>
  </si>
  <si>
    <t>02020005</t>
  </si>
  <si>
    <t>Aluminum insulator corner type with brush No18 natural anodized</t>
  </si>
  <si>
    <t>02010339</t>
  </si>
  <si>
    <t xml:space="preserve">Aluminum rail 75Χ72mm corner 40x40cm shaped natural anodized  </t>
  </si>
  <si>
    <t>02010340</t>
  </si>
  <si>
    <t>02010341</t>
  </si>
  <si>
    <t>02010342</t>
  </si>
  <si>
    <t>02010343</t>
  </si>
  <si>
    <t xml:space="preserve">Aluminum rail 75Χ72mm right parking  shaped 100x90x40cm natural anodized  </t>
  </si>
  <si>
    <t xml:space="preserve">Aluminum rail 75Χ72mm left parking  shaped 100x90x40cm natural anodized  </t>
  </si>
  <si>
    <t xml:space="preserve">Aluminum rail 75Χ72mm left parking  shaped 100x90x52cm natural anodized  </t>
  </si>
  <si>
    <t xml:space="preserve">Aluminum rail 75Χ72mm right parking  shaped 100x90x52cm natural anodized  </t>
  </si>
  <si>
    <t>02010344</t>
  </si>
  <si>
    <t>02010345</t>
  </si>
  <si>
    <t>02010346</t>
  </si>
  <si>
    <t>02010347</t>
  </si>
  <si>
    <t>02010348</t>
  </si>
  <si>
    <t>02010349</t>
  </si>
  <si>
    <t>02010350</t>
  </si>
  <si>
    <t xml:space="preserve">Aluminum rail 75Χ72mm left parking  shaped 100x90x64cm natural anodized  </t>
  </si>
  <si>
    <t xml:space="preserve">Aluminum rail 75Χ72mm right parking  shaped 100x90x64cm natural anodized  </t>
  </si>
  <si>
    <t xml:space="preserve">Aluminum rail 75Χ72mm left parking  shaped 100x90x76cm natural anodized  </t>
  </si>
  <si>
    <t xml:space="preserve">Aluminum rail 75Χ72mm right parking  shaped 100x90x76cm natural anodized  </t>
  </si>
  <si>
    <t xml:space="preserve">Aluminum rail 75Χ72mm left parking  shaped 100x90x88cm natural anodized  </t>
  </si>
  <si>
    <t xml:space="preserve">Aluminum rail 75Χ72mm right parking  shaped 100x90x88cm natural anodized  </t>
  </si>
  <si>
    <t>02010351</t>
  </si>
  <si>
    <t xml:space="preserve">Aluminum rail 75Χ72mm right parallel parking  shaped 100x88x20cm natural anodized  </t>
  </si>
  <si>
    <t xml:space="preserve">Aluminum rail 75Χ72mm left parallel parking  shaped 100x88x20cm natural anodized  </t>
  </si>
  <si>
    <t>02010172</t>
  </si>
  <si>
    <t>Plastic rail cap 75x72mm grey</t>
  </si>
  <si>
    <t>Set aluminum horizontal profiles F2 SOK door spring roof mech. 80cm RIGHT natural anodized</t>
  </si>
  <si>
    <t>Set aluminum horizontal profiles F2 SOK door spring roof mech. 80cm LEFT      natural anodized</t>
  </si>
  <si>
    <t>Set aluminum horizontal profiles F2 SOK door spring roof mech. 85cm LEFT      natural anodized</t>
  </si>
  <si>
    <t>Set aluminum horizontal profiles F2 SOK door spring roof mech. 85cm RIGHT natural anodized</t>
  </si>
  <si>
    <t>Set aluminum horizontal profiles F2 SOK door spring roof mech. 90cm LEFT      natural anodized</t>
  </si>
  <si>
    <t>Set aluminum horizontal profiles F2 SOK door spring roof mech. 90cm RIGHT natural anodized</t>
  </si>
  <si>
    <t>Set aluminum horizontal profiles F2 SOK door spring roof mech. 95cm LEFT      natural anodized</t>
  </si>
  <si>
    <t>Set aluminum horizontal profiles F2 SOK door spring roof mech. 95cm RIGHT natural anodized</t>
  </si>
  <si>
    <t>Set aluminum horizontal profiles F2 SOK door spring roof mech. 100cm RIGHT natural anodized</t>
  </si>
  <si>
    <t>Set aluminum horizontal profiles F2 SOK door spring roof mech. 100cm LEFT      natural anodized</t>
  </si>
  <si>
    <t>03010189</t>
  </si>
  <si>
    <t>03010190</t>
  </si>
  <si>
    <t>03010191</t>
  </si>
  <si>
    <t>03010192</t>
  </si>
  <si>
    <t>03010193</t>
  </si>
  <si>
    <t>03010194</t>
  </si>
  <si>
    <t>03010195</t>
  </si>
  <si>
    <t>03010196</t>
  </si>
  <si>
    <t>03010197</t>
  </si>
  <si>
    <t>03010198</t>
  </si>
  <si>
    <t>03010199</t>
  </si>
  <si>
    <t>03010200</t>
  </si>
  <si>
    <t>Set aluminum horizontal profiles F2 SOK door spring roof mech. 110cm LEFT      natural anodized</t>
  </si>
  <si>
    <t>Set aluminum horizontal profiles F2 SOK door spring roof mech. 120cm LEFT      natural anodized</t>
  </si>
  <si>
    <t>03010429</t>
  </si>
  <si>
    <t>03010430</t>
  </si>
  <si>
    <t>02010100</t>
  </si>
  <si>
    <t>Allen SOK manual crank</t>
  </si>
  <si>
    <t>Polycarbonate insulator "H" type L-250</t>
  </si>
  <si>
    <t>02020009</t>
  </si>
  <si>
    <t>02020010</t>
  </si>
  <si>
    <t>Polycarbonate insulator with brush No5 u-type L-300</t>
  </si>
  <si>
    <t>Polycarbonate insulator with brush No5 u-type L-250</t>
  </si>
  <si>
    <t>Polycarbonate insulator "H" type L-300</t>
  </si>
  <si>
    <t>Roller 6053</t>
  </si>
  <si>
    <t>02010140</t>
  </si>
  <si>
    <t>01010023</t>
  </si>
  <si>
    <t xml:space="preserve">Aluminum Rail 60Χ53mm natural anodized  </t>
  </si>
  <si>
    <t xml:space="preserve">Aluminum rail 60X53mm left parking  shaped 100x90x40cm natural anodized  </t>
  </si>
  <si>
    <t xml:space="preserve">Aluminum rail 60X53mm right parking  shaped 100x90x40cm natural anodized  </t>
  </si>
  <si>
    <t xml:space="preserve">Aluminum rail 60X53mm left parking  shaped 100x90x52cm natural anodized  </t>
  </si>
  <si>
    <t xml:space="preserve">Aluminum rail 60X53mm right parking  shaped 100x90x52cm natural anodized  </t>
  </si>
  <si>
    <t xml:space="preserve">Aluminum rail 60X53mm left parking  shaped 100x90x64cm natural anodized  </t>
  </si>
  <si>
    <t xml:space="preserve">Aluminum rail 60X53mm right parking  shaped 100x90x64cm natural anodized  </t>
  </si>
  <si>
    <t xml:space="preserve">Aluminum rail 60X53mm left parking  shaped 100x90x76cm natural anodized  </t>
  </si>
  <si>
    <t xml:space="preserve">Aluminum rail 60X53mm right parking  shaped 100x90x76cm natural anodized  </t>
  </si>
  <si>
    <t xml:space="preserve">Aluminum rail 60X53mm left parking  shaped 100x90x88cm natural anodized  </t>
  </si>
  <si>
    <t xml:space="preserve">Aluminum rail 60X53mm right parking  shaped 100x90x88cm natural anodized  </t>
  </si>
  <si>
    <t xml:space="preserve">Aluminum rail 60X53mm left parallel parking  shaped 100x88x20cm natural anodized  </t>
  </si>
  <si>
    <t xml:space="preserve">Aluminum rail 60X53mm right parallel parking  shaped 100x88x20cm natural anodized  </t>
  </si>
  <si>
    <t xml:space="preserve">Aluminum rail 60X53mm corner 40x40cm shaped natural anodized  </t>
  </si>
  <si>
    <t>02010173</t>
  </si>
  <si>
    <t>Plastic rail cap 60x53mm grey</t>
  </si>
  <si>
    <t>02010366</t>
  </si>
  <si>
    <t>SET PLASTIC PARTS RAIL 6053</t>
  </si>
  <si>
    <t>SET PLASTIC PARTS RAIL 7572</t>
  </si>
  <si>
    <t>02010022</t>
  </si>
  <si>
    <t>02010217</t>
  </si>
  <si>
    <t>OPENING WIDTH</t>
  </si>
  <si>
    <t>OPENING HEIGHT</t>
  </si>
  <si>
    <t>NUMBER OF PANELS</t>
  </si>
  <si>
    <t>:</t>
  </si>
  <si>
    <t>cm</t>
  </si>
  <si>
    <t>CALCULATOR</t>
  </si>
  <si>
    <t>GLASS MEASURMENTS FOR RAIL 75x72</t>
  </si>
  <si>
    <t>GLASS MEASURMENTS FOR RAIL 60x53</t>
  </si>
  <si>
    <t>PANEL'S WIDTH</t>
  </si>
  <si>
    <t>PANEL'S HEIGHT</t>
  </si>
  <si>
    <t>FILL THE BLUE COLORIZED SECTIONS</t>
  </si>
  <si>
    <t>ALUMINUM CUTTINGS</t>
  </si>
  <si>
    <t>COVER PROFILE</t>
  </si>
  <si>
    <t>PANEL'S WIDTH OPENING DOOR</t>
  </si>
  <si>
    <t>PANEL'S HEIGHT OPENING DOOR</t>
  </si>
  <si>
    <t>WIDTH OF MIDDLE OPENING DOOR</t>
  </si>
  <si>
    <t>NUMBER OF MIDDLE OPENING DOOR</t>
  </si>
  <si>
    <t>Solid brass Φ5 rail connectors L-1000</t>
  </si>
  <si>
    <t xml:space="preserve">Alen countersunk screw M6X30 </t>
  </si>
  <si>
    <t>Alen countersunk screw M6X25</t>
  </si>
  <si>
    <t>Self screw</t>
  </si>
  <si>
    <t>a</t>
  </si>
  <si>
    <t>lookup</t>
  </si>
  <si>
    <t>Text of numer of glasse</t>
  </si>
  <si>
    <t>Apotelesma afairesis</t>
  </si>
  <si>
    <t>Tzami xwris elegxo</t>
  </si>
  <si>
    <t>Text of door</t>
  </si>
  <si>
    <t>Price list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</si>
</sst>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0.0"/>
    <numFmt numFmtId="166" formatCode="[$SEK]\ #,##0.00"/>
  </numFmts>
  <fonts count="30" x14ac:knownFonts="1">
    <font>
      <sz val="11"/>
      <color theme="1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u/>
      <sz val="11"/>
      <color theme="10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12"/>
      <color rgb="FF000000"/>
      <name val="Calibri"/>
      <family val="2"/>
      <charset val="161"/>
    </font>
    <font>
      <b/>
      <sz val="12"/>
      <color rgb="FF000000"/>
      <name val="Calibri"/>
      <family val="2"/>
      <charset val="161"/>
    </font>
    <font>
      <u/>
      <sz val="14"/>
      <color theme="1"/>
      <name val="Calibri"/>
      <family val="2"/>
      <charset val="161"/>
      <scheme val="minor"/>
    </font>
    <font>
      <b/>
      <u/>
      <sz val="18"/>
      <color theme="1"/>
      <name val="Calibri"/>
      <family val="2"/>
      <charset val="161"/>
      <scheme val="minor"/>
    </font>
    <font>
      <vertAlign val="superscript"/>
      <sz val="11"/>
      <color theme="1"/>
      <name val="Calibri"/>
      <family val="2"/>
      <charset val="161"/>
      <scheme val="minor"/>
    </font>
    <font>
      <sz val="10"/>
      <color rgb="FF000000"/>
      <name val="Calibri"/>
      <family val="2"/>
      <charset val="161"/>
    </font>
    <font>
      <sz val="10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u/>
      <sz val="10"/>
      <color theme="10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b/>
      <sz val="9"/>
      <color indexed="81"/>
      <name val="Tahoma"/>
      <family val="2"/>
      <charset val="161"/>
    </font>
    <font>
      <sz val="7"/>
      <color rgb="FFFF0000"/>
      <name val="Calibri"/>
      <family val="2"/>
      <charset val="161"/>
      <scheme val="minor"/>
    </font>
    <font>
      <sz val="9"/>
      <color rgb="FFFF0000"/>
      <name val="Calibri"/>
      <family val="2"/>
      <charset val="161"/>
      <scheme val="minor"/>
    </font>
    <font>
      <u/>
      <sz val="10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sz val="16"/>
      <color theme="1"/>
      <name val="Calibri"/>
      <family val="2"/>
      <charset val="161"/>
      <scheme val="minor"/>
    </font>
    <font>
      <sz val="20"/>
      <color theme="1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sz val="12"/>
      <name val="Calibri"/>
      <family val="2"/>
      <charset val="161"/>
      <scheme val="minor"/>
    </font>
    <font>
      <b/>
      <sz val="12"/>
      <name val="Calibri"/>
      <family val="2"/>
      <charset val="161"/>
      <scheme val="minor"/>
    </font>
    <font>
      <sz val="8"/>
      <name val="Calibri"/>
      <family val="2"/>
      <charset val="161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 tint="0.79998168889431442"/>
        <bgColor indexed="64"/>
      </patternFill>
    </fill>
  </fills>
  <borders count="45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000000"/>
      </left>
      <right style="medium">
        <color auto="1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auto="1"/>
      </right>
      <top style="dotted">
        <color rgb="FF000000"/>
      </top>
      <bottom style="medium">
        <color auto="1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 style="medium">
        <color rgb="FF000000"/>
      </left>
      <right style="medium">
        <color auto="1"/>
      </right>
      <top style="medium">
        <color auto="1"/>
      </top>
      <bottom style="dotted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9" fontId="15" fillId="0" borderId="0" applyFont="0" applyFill="0" applyBorder="0" applyAlignment="0" applyProtection="0"/>
  </cellStyleXfs>
  <cellXfs count="142">
    <xf numFmtId="0" fontId="0" fillId="0" borderId="0" xfId="0"/>
    <xf numFmtId="0" fontId="0" fillId="0" borderId="0" xfId="0" applyFont="1"/>
    <xf numFmtId="0" fontId="0" fillId="0" borderId="0" xfId="0" applyFont="1" applyAlignment="1">
      <alignment horizontal="left"/>
    </xf>
    <xf numFmtId="0" fontId="6" fillId="2" borderId="5" xfId="0" applyFont="1" applyFill="1" applyBorder="1" applyAlignment="1">
      <alignment horizontal="right" vertical="center" wrapText="1"/>
    </xf>
    <xf numFmtId="0" fontId="6" fillId="2" borderId="6" xfId="0" applyFont="1" applyFill="1" applyBorder="1" applyAlignment="1">
      <alignment horizontal="right" vertical="center" wrapText="1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0" fillId="0" borderId="7" xfId="0" applyFont="1" applyBorder="1"/>
    <xf numFmtId="0" fontId="0" fillId="0" borderId="14" xfId="0" applyFont="1" applyBorder="1" applyAlignment="1">
      <alignment horizontal="center" vertical="center"/>
    </xf>
    <xf numFmtId="0" fontId="0" fillId="0" borderId="0" xfId="0" applyFont="1" applyAlignment="1"/>
    <xf numFmtId="0" fontId="3" fillId="0" borderId="0" xfId="0" applyFont="1"/>
    <xf numFmtId="0" fontId="12" fillId="0" borderId="0" xfId="0" applyFont="1"/>
    <xf numFmtId="0" fontId="16" fillId="0" borderId="0" xfId="1" applyFont="1"/>
    <xf numFmtId="0" fontId="12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24" xfId="0" applyFont="1" applyBorder="1"/>
    <xf numFmtId="0" fontId="0" fillId="0" borderId="25" xfId="0" applyFont="1" applyBorder="1"/>
    <xf numFmtId="0" fontId="0" fillId="0" borderId="26" xfId="0" applyFont="1" applyBorder="1"/>
    <xf numFmtId="0" fontId="5" fillId="0" borderId="0" xfId="0" applyFont="1"/>
    <xf numFmtId="0" fontId="14" fillId="0" borderId="0" xfId="0" applyFont="1"/>
    <xf numFmtId="0" fontId="6" fillId="2" borderId="33" xfId="0" applyFont="1" applyFill="1" applyBorder="1" applyAlignment="1">
      <alignment horizontal="right" vertical="center" wrapText="1"/>
    </xf>
    <xf numFmtId="0" fontId="18" fillId="0" borderId="0" xfId="0" applyFont="1"/>
    <xf numFmtId="164" fontId="3" fillId="0" borderId="0" xfId="0" applyNumberFormat="1" applyFont="1" applyFill="1" applyBorder="1"/>
    <xf numFmtId="0" fontId="14" fillId="0" borderId="0" xfId="0" applyFont="1" applyFill="1"/>
    <xf numFmtId="0" fontId="3" fillId="0" borderId="0" xfId="0" applyFont="1" applyFill="1"/>
    <xf numFmtId="164" fontId="14" fillId="0" borderId="0" xfId="0" applyNumberFormat="1" applyFont="1" applyFill="1" applyBorder="1"/>
    <xf numFmtId="0" fontId="20" fillId="0" borderId="0" xfId="0" applyFont="1"/>
    <xf numFmtId="0" fontId="21" fillId="0" borderId="0" xfId="0" applyFont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3" fillId="7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43" xfId="0" applyBorder="1"/>
    <xf numFmtId="0" fontId="0" fillId="0" borderId="43" xfId="0" applyBorder="1" applyAlignment="1">
      <alignment horizontal="center" vertical="center"/>
    </xf>
    <xf numFmtId="0" fontId="23" fillId="0" borderId="43" xfId="0" applyFont="1" applyBorder="1" applyAlignment="1">
      <alignment horizontal="left" vertical="center"/>
    </xf>
    <xf numFmtId="1" fontId="23" fillId="7" borderId="0" xfId="0" applyNumberFormat="1" applyFont="1" applyFill="1" applyAlignment="1">
      <alignment horizontal="center" vertical="center"/>
    </xf>
    <xf numFmtId="165" fontId="24" fillId="0" borderId="0" xfId="0" applyNumberFormat="1" applyFont="1"/>
    <xf numFmtId="165" fontId="24" fillId="0" borderId="0" xfId="0" applyNumberFormat="1" applyFont="1" applyAlignment="1">
      <alignment horizontal="center" vertical="center"/>
    </xf>
    <xf numFmtId="1" fontId="23" fillId="7" borderId="43" xfId="0" applyNumberFormat="1" applyFont="1" applyFill="1" applyBorder="1" applyAlignment="1">
      <alignment horizontal="center" vertical="center"/>
    </xf>
    <xf numFmtId="0" fontId="5" fillId="0" borderId="43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1" fontId="24" fillId="0" borderId="0" xfId="0" applyNumberFormat="1" applyFont="1"/>
    <xf numFmtId="0" fontId="23" fillId="0" borderId="0" xfId="0" applyFont="1"/>
    <xf numFmtId="165" fontId="0" fillId="0" borderId="0" xfId="0" applyNumberFormat="1"/>
    <xf numFmtId="165" fontId="0" fillId="0" borderId="43" xfId="0" applyNumberFormat="1" applyBorder="1"/>
    <xf numFmtId="1" fontId="23" fillId="0" borderId="0" xfId="0" applyNumberFormat="1" applyFont="1"/>
    <xf numFmtId="0" fontId="24" fillId="0" borderId="0" xfId="0" applyNumberFormat="1" applyFont="1"/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 wrapText="1"/>
    </xf>
    <xf numFmtId="0" fontId="27" fillId="0" borderId="10" xfId="0" applyFont="1" applyBorder="1" applyAlignment="1" applyProtection="1">
      <alignment horizontal="center" vertical="center"/>
    </xf>
    <xf numFmtId="0" fontId="27" fillId="0" borderId="7" xfId="0" applyFont="1" applyBorder="1" applyAlignment="1" applyProtection="1">
      <alignment horizontal="center" vertical="center"/>
    </xf>
    <xf numFmtId="49" fontId="27" fillId="0" borderId="7" xfId="0" applyNumberFormat="1" applyFont="1" applyBorder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 wrapText="1"/>
    </xf>
    <xf numFmtId="164" fontId="27" fillId="0" borderId="7" xfId="0" applyNumberFormat="1" applyFont="1" applyBorder="1" applyAlignment="1" applyProtection="1">
      <alignment horizontal="center" vertical="center"/>
    </xf>
    <xf numFmtId="0" fontId="27" fillId="0" borderId="37" xfId="0" applyFont="1" applyBorder="1" applyAlignment="1">
      <alignment horizontal="center" vertical="center"/>
    </xf>
    <xf numFmtId="2" fontId="27" fillId="0" borderId="7" xfId="0" applyNumberFormat="1" applyFont="1" applyBorder="1" applyAlignment="1" applyProtection="1">
      <alignment horizontal="center" vertical="center"/>
      <protection locked="0"/>
    </xf>
    <xf numFmtId="49" fontId="27" fillId="0" borderId="7" xfId="0" applyNumberFormat="1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>
      <alignment horizontal="center" vertical="center"/>
    </xf>
    <xf numFmtId="0" fontId="27" fillId="0" borderId="7" xfId="0" applyFont="1" applyBorder="1" applyAlignment="1" applyProtection="1">
      <alignment horizontal="center" vertical="center" wrapText="1"/>
    </xf>
    <xf numFmtId="0" fontId="28" fillId="0" borderId="7" xfId="0" applyFont="1" applyBorder="1" applyAlignment="1" applyProtection="1">
      <alignment horizontal="center" vertical="center"/>
    </xf>
    <xf numFmtId="0" fontId="28" fillId="0" borderId="37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14" fillId="0" borderId="7" xfId="0" applyFont="1" applyBorder="1" applyAlignment="1" applyProtection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0" xfId="0" applyFont="1" applyProtection="1"/>
    <xf numFmtId="0" fontId="14" fillId="0" borderId="7" xfId="0" applyFont="1" applyBorder="1" applyProtection="1"/>
    <xf numFmtId="0" fontId="27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164" fontId="27" fillId="0" borderId="38" xfId="0" applyNumberFormat="1" applyFont="1" applyBorder="1" applyAlignment="1">
      <alignment horizontal="center" vertical="top"/>
    </xf>
    <xf numFmtId="2" fontId="27" fillId="0" borderId="7" xfId="0" applyNumberFormat="1" applyFont="1" applyBorder="1" applyAlignment="1" applyProtection="1">
      <alignment horizontal="center" vertical="center"/>
    </xf>
    <xf numFmtId="49" fontId="27" fillId="0" borderId="39" xfId="0" applyNumberFormat="1" applyFont="1" applyBorder="1" applyAlignment="1" applyProtection="1">
      <alignment horizontal="center" vertical="center"/>
    </xf>
    <xf numFmtId="164" fontId="27" fillId="0" borderId="7" xfId="0" applyNumberFormat="1" applyFont="1" applyBorder="1" applyAlignment="1" applyProtection="1">
      <alignment horizontal="center" vertical="center" wrapText="1"/>
    </xf>
    <xf numFmtId="0" fontId="26" fillId="0" borderId="7" xfId="0" applyFont="1" applyBorder="1" applyAlignment="1" applyProtection="1">
      <alignment horizontal="center" vertical="center" textRotation="90" wrapText="1"/>
    </xf>
    <xf numFmtId="9" fontId="27" fillId="0" borderId="7" xfId="0" applyNumberFormat="1" applyFont="1" applyBorder="1" applyAlignment="1" applyProtection="1">
      <alignment horizontal="center" vertical="center"/>
      <protection locked="0"/>
    </xf>
    <xf numFmtId="0" fontId="14" fillId="0" borderId="10" xfId="0" applyFont="1" applyBorder="1" applyAlignment="1">
      <alignment horizontal="center" vertical="center"/>
    </xf>
    <xf numFmtId="166" fontId="6" fillId="6" borderId="34" xfId="0" applyNumberFormat="1" applyFont="1" applyFill="1" applyBorder="1" applyAlignment="1">
      <alignment horizontal="center" vertical="center" wrapText="1"/>
    </xf>
    <xf numFmtId="166" fontId="6" fillId="0" borderId="3" xfId="0" applyNumberFormat="1" applyFont="1" applyBorder="1" applyAlignment="1">
      <alignment horizontal="center" vertical="center" wrapText="1"/>
    </xf>
    <xf numFmtId="166" fontId="6" fillId="6" borderId="3" xfId="0" applyNumberFormat="1" applyFont="1" applyFill="1" applyBorder="1" applyAlignment="1">
      <alignment horizontal="center" vertical="center" wrapText="1"/>
    </xf>
    <xf numFmtId="166" fontId="6" fillId="0" borderId="4" xfId="0" applyNumberFormat="1" applyFont="1" applyBorder="1" applyAlignment="1">
      <alignment horizontal="center" vertical="center" wrapText="1"/>
    </xf>
    <xf numFmtId="166" fontId="0" fillId="0" borderId="15" xfId="0" applyNumberFormat="1" applyFont="1" applyBorder="1" applyProtection="1">
      <protection locked="0"/>
    </xf>
    <xf numFmtId="166" fontId="0" fillId="0" borderId="16" xfId="0" applyNumberFormat="1" applyFont="1" applyBorder="1" applyProtection="1">
      <protection locked="0"/>
    </xf>
    <xf numFmtId="0" fontId="7" fillId="2" borderId="2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0" fontId="0" fillId="0" borderId="22" xfId="0" applyFont="1" applyBorder="1" applyAlignment="1">
      <alignment horizontal="left"/>
    </xf>
    <xf numFmtId="0" fontId="14" fillId="3" borderId="8" xfId="0" applyFont="1" applyFill="1" applyBorder="1" applyAlignment="1" applyProtection="1">
      <alignment horizontal="right"/>
      <protection locked="0"/>
    </xf>
    <xf numFmtId="0" fontId="14" fillId="3" borderId="23" xfId="0" applyFont="1" applyFill="1" applyBorder="1" applyAlignment="1" applyProtection="1">
      <alignment horizontal="right"/>
      <protection locked="0"/>
    </xf>
    <xf numFmtId="0" fontId="12" fillId="0" borderId="31" xfId="0" applyFont="1" applyBorder="1" applyAlignment="1">
      <alignment horizontal="right"/>
    </xf>
    <xf numFmtId="0" fontId="0" fillId="0" borderId="29" xfId="0" applyFont="1" applyBorder="1" applyAlignment="1">
      <alignment horizontal="right"/>
    </xf>
    <xf numFmtId="0" fontId="0" fillId="0" borderId="30" xfId="0" applyFont="1" applyBorder="1" applyAlignment="1">
      <alignment horizontal="right"/>
    </xf>
    <xf numFmtId="0" fontId="6" fillId="2" borderId="2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0" fillId="0" borderId="18" xfId="0" applyFont="1" applyBorder="1" applyAlignment="1">
      <alignment horizontal="left"/>
    </xf>
    <xf numFmtId="0" fontId="0" fillId="0" borderId="9" xfId="0" applyFont="1" applyBorder="1" applyAlignment="1">
      <alignment horizontal="left"/>
    </xf>
    <xf numFmtId="0" fontId="0" fillId="0" borderId="10" xfId="0" applyFont="1" applyBorder="1" applyAlignment="1">
      <alignment horizontal="left"/>
    </xf>
    <xf numFmtId="0" fontId="0" fillId="0" borderId="13" xfId="0" applyFont="1" applyBorder="1" applyAlignment="1">
      <alignment horizontal="left"/>
    </xf>
    <xf numFmtId="0" fontId="0" fillId="0" borderId="19" xfId="0" applyFont="1" applyBorder="1" applyAlignment="1">
      <alignment horizontal="left"/>
    </xf>
    <xf numFmtId="0" fontId="0" fillId="0" borderId="20" xfId="0" applyFont="1" applyBorder="1" applyAlignment="1">
      <alignment horizontal="left"/>
    </xf>
    <xf numFmtId="0" fontId="0" fillId="0" borderId="21" xfId="0" applyFont="1" applyBorder="1" applyAlignment="1">
      <alignment horizontal="left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0" fillId="3" borderId="27" xfId="0" applyFont="1" applyFill="1" applyBorder="1" applyAlignment="1" applyProtection="1">
      <alignment horizontal="right"/>
      <protection locked="0"/>
    </xf>
    <xf numFmtId="0" fontId="0" fillId="3" borderId="28" xfId="0" applyFont="1" applyFill="1" applyBorder="1" applyAlignment="1" applyProtection="1">
      <alignment horizontal="right"/>
      <protection locked="0"/>
    </xf>
    <xf numFmtId="0" fontId="0" fillId="0" borderId="42" xfId="0" applyFont="1" applyBorder="1" applyAlignment="1">
      <alignment horizontal="center"/>
    </xf>
    <xf numFmtId="0" fontId="0" fillId="0" borderId="41" xfId="0" applyFont="1" applyBorder="1" applyAlignment="1">
      <alignment horizontal="center"/>
    </xf>
    <xf numFmtId="0" fontId="0" fillId="0" borderId="40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166" fontId="0" fillId="5" borderId="27" xfId="0" applyNumberFormat="1" applyFont="1" applyFill="1" applyBorder="1"/>
    <xf numFmtId="166" fontId="0" fillId="5" borderId="28" xfId="0" applyNumberFormat="1" applyFont="1" applyFill="1" applyBorder="1"/>
    <xf numFmtId="166" fontId="0" fillId="4" borderId="8" xfId="0" applyNumberFormat="1" applyFont="1" applyFill="1" applyBorder="1" applyAlignment="1">
      <alignment horizontal="right"/>
    </xf>
    <xf numFmtId="166" fontId="0" fillId="4" borderId="9" xfId="0" applyNumberFormat="1" applyFont="1" applyFill="1" applyBorder="1" applyAlignment="1">
      <alignment horizontal="right"/>
    </xf>
    <xf numFmtId="0" fontId="13" fillId="3" borderId="17" xfId="0" applyFont="1" applyFill="1" applyBorder="1" applyAlignment="1" applyProtection="1">
      <alignment horizontal="right"/>
      <protection locked="0"/>
    </xf>
    <xf numFmtId="0" fontId="13" fillId="3" borderId="12" xfId="0" applyFont="1" applyFill="1" applyBorder="1" applyAlignment="1" applyProtection="1">
      <alignment horizontal="right"/>
      <protection locked="0"/>
    </xf>
    <xf numFmtId="0" fontId="13" fillId="3" borderId="22" xfId="0" applyFont="1" applyFill="1" applyBorder="1" applyAlignment="1" applyProtection="1">
      <alignment horizontal="right"/>
      <protection locked="0"/>
    </xf>
    <xf numFmtId="0" fontId="0" fillId="0" borderId="11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9" fontId="0" fillId="3" borderId="17" xfId="2" applyNumberFormat="1" applyFont="1" applyFill="1" applyBorder="1" applyAlignment="1" applyProtection="1">
      <alignment horizontal="right"/>
      <protection locked="0"/>
    </xf>
    <xf numFmtId="9" fontId="0" fillId="3" borderId="22" xfId="2" applyNumberFormat="1" applyFont="1" applyFill="1" applyBorder="1" applyAlignment="1" applyProtection="1">
      <alignment horizontal="right"/>
      <protection locked="0"/>
    </xf>
    <xf numFmtId="0" fontId="13" fillId="3" borderId="27" xfId="0" applyFont="1" applyFill="1" applyBorder="1" applyAlignment="1" applyProtection="1">
      <alignment horizontal="right"/>
      <protection locked="0"/>
    </xf>
    <xf numFmtId="0" fontId="13" fillId="3" borderId="20" xfId="0" applyFont="1" applyFill="1" applyBorder="1" applyAlignment="1" applyProtection="1">
      <alignment horizontal="right"/>
      <protection locked="0"/>
    </xf>
    <xf numFmtId="0" fontId="13" fillId="3" borderId="28" xfId="0" applyFont="1" applyFill="1" applyBorder="1" applyAlignment="1" applyProtection="1">
      <alignment horizontal="right"/>
      <protection locked="0"/>
    </xf>
    <xf numFmtId="0" fontId="27" fillId="0" borderId="8" xfId="0" applyFont="1" applyBorder="1" applyAlignment="1" applyProtection="1">
      <alignment horizontal="left" vertical="top" wrapText="1"/>
      <protection locked="0"/>
    </xf>
    <xf numFmtId="0" fontId="27" fillId="0" borderId="9" xfId="0" applyFont="1" applyBorder="1" applyAlignment="1" applyProtection="1">
      <alignment horizontal="left" vertical="top" wrapText="1"/>
      <protection locked="0"/>
    </xf>
    <xf numFmtId="0" fontId="27" fillId="0" borderId="10" xfId="0" applyFont="1" applyBorder="1" applyAlignment="1" applyProtection="1">
      <alignment horizontal="left" vertical="top" wrapText="1"/>
      <protection locked="0"/>
    </xf>
    <xf numFmtId="0" fontId="27" fillId="0" borderId="9" xfId="0" applyFont="1" applyBorder="1" applyAlignment="1" applyProtection="1">
      <alignment horizontal="center" vertical="top" wrapText="1"/>
    </xf>
    <xf numFmtId="0" fontId="27" fillId="0" borderId="10" xfId="0" applyFont="1" applyBorder="1" applyAlignment="1" applyProtection="1">
      <alignment horizontal="center" vertical="top" wrapText="1"/>
    </xf>
    <xf numFmtId="0" fontId="2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vertical="center"/>
    </xf>
    <xf numFmtId="0" fontId="18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4" fillId="0" borderId="44" xfId="0" applyFont="1" applyBorder="1" applyAlignment="1">
      <alignment horizontal="left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6.png"/><Relationship Id="rId12" Type="http://schemas.microsoft.com/office/2007/relationships/hdphoto" Target="../media/hdphoto6.wdp"/><Relationship Id="rId13" Type="http://schemas.openxmlformats.org/officeDocument/2006/relationships/image" Target="../media/image7.png"/><Relationship Id="rId14" Type="http://schemas.microsoft.com/office/2007/relationships/hdphoto" Target="../media/hdphoto7.wdp"/><Relationship Id="rId15" Type="http://schemas.openxmlformats.org/officeDocument/2006/relationships/image" Target="../media/image8.jpeg"/><Relationship Id="rId16" Type="http://schemas.microsoft.com/office/2007/relationships/hdphoto" Target="../media/hdphoto8.wdp"/><Relationship Id="rId17" Type="http://schemas.openxmlformats.org/officeDocument/2006/relationships/image" Target="../media/image9.jpeg"/><Relationship Id="rId18" Type="http://schemas.microsoft.com/office/2007/relationships/hdphoto" Target="../media/hdphoto9.wdp"/><Relationship Id="rId1" Type="http://schemas.openxmlformats.org/officeDocument/2006/relationships/image" Target="../media/image1.jpeg"/><Relationship Id="rId2" Type="http://schemas.microsoft.com/office/2007/relationships/hdphoto" Target="../media/hdphoto1.wdp"/><Relationship Id="rId3" Type="http://schemas.openxmlformats.org/officeDocument/2006/relationships/image" Target="../media/image2.jpeg"/><Relationship Id="rId4" Type="http://schemas.microsoft.com/office/2007/relationships/hdphoto" Target="../media/hdphoto2.wdp"/><Relationship Id="rId5" Type="http://schemas.openxmlformats.org/officeDocument/2006/relationships/image" Target="../media/image3.png"/><Relationship Id="rId6" Type="http://schemas.microsoft.com/office/2007/relationships/hdphoto" Target="../media/hdphoto3.wdp"/><Relationship Id="rId7" Type="http://schemas.openxmlformats.org/officeDocument/2006/relationships/image" Target="../media/image4.png"/><Relationship Id="rId8" Type="http://schemas.microsoft.com/office/2007/relationships/hdphoto" Target="../media/hdphoto4.wdp"/><Relationship Id="rId9" Type="http://schemas.openxmlformats.org/officeDocument/2006/relationships/image" Target="../media/image5.jpeg"/><Relationship Id="rId10" Type="http://schemas.microsoft.com/office/2007/relationships/hdphoto" Target="../media/hdphoto5.wdp"/></Relationships>
</file>

<file path=xl/drawings/_rels/drawing2.xml.rels><?xml version="1.0" encoding="UTF-8" standalone="yes"?>
<Relationships xmlns="http://schemas.openxmlformats.org/package/2006/relationships"><Relationship Id="rId20" Type="http://schemas.openxmlformats.org/officeDocument/2006/relationships/image" Target="../media/image29.jpeg"/><Relationship Id="rId21" Type="http://schemas.openxmlformats.org/officeDocument/2006/relationships/image" Target="../media/image30.jpeg"/><Relationship Id="rId22" Type="http://schemas.openxmlformats.org/officeDocument/2006/relationships/image" Target="../media/image31.emf"/><Relationship Id="rId23" Type="http://schemas.openxmlformats.org/officeDocument/2006/relationships/image" Target="../media/image32.jpeg"/><Relationship Id="rId24" Type="http://schemas.openxmlformats.org/officeDocument/2006/relationships/image" Target="../media/image33.jpeg"/><Relationship Id="rId25" Type="http://schemas.openxmlformats.org/officeDocument/2006/relationships/image" Target="../media/image34.jpeg"/><Relationship Id="rId26" Type="http://schemas.openxmlformats.org/officeDocument/2006/relationships/image" Target="../media/image35.jpeg"/><Relationship Id="rId27" Type="http://schemas.openxmlformats.org/officeDocument/2006/relationships/image" Target="../media/image36.jpeg"/><Relationship Id="rId28" Type="http://schemas.openxmlformats.org/officeDocument/2006/relationships/image" Target="../media/image37.jpeg"/><Relationship Id="rId29" Type="http://schemas.openxmlformats.org/officeDocument/2006/relationships/image" Target="../media/image38.jpeg"/><Relationship Id="rId1" Type="http://schemas.openxmlformats.org/officeDocument/2006/relationships/image" Target="../media/image10.jpeg"/><Relationship Id="rId2" Type="http://schemas.openxmlformats.org/officeDocument/2006/relationships/image" Target="../media/image11.jpeg"/><Relationship Id="rId3" Type="http://schemas.openxmlformats.org/officeDocument/2006/relationships/image" Target="../media/image12.jpeg"/><Relationship Id="rId4" Type="http://schemas.openxmlformats.org/officeDocument/2006/relationships/image" Target="../media/image13.jpeg"/><Relationship Id="rId5" Type="http://schemas.openxmlformats.org/officeDocument/2006/relationships/image" Target="../media/image14.jpeg"/><Relationship Id="rId30" Type="http://schemas.openxmlformats.org/officeDocument/2006/relationships/image" Target="../media/image39.jpeg"/><Relationship Id="rId31" Type="http://schemas.openxmlformats.org/officeDocument/2006/relationships/image" Target="../media/image40.jpeg"/><Relationship Id="rId32" Type="http://schemas.openxmlformats.org/officeDocument/2006/relationships/image" Target="../media/image41.jpeg"/><Relationship Id="rId9" Type="http://schemas.openxmlformats.org/officeDocument/2006/relationships/image" Target="../media/image18.jpeg"/><Relationship Id="rId6" Type="http://schemas.openxmlformats.org/officeDocument/2006/relationships/image" Target="../media/image15.jpeg"/><Relationship Id="rId7" Type="http://schemas.openxmlformats.org/officeDocument/2006/relationships/image" Target="../media/image16.jpeg"/><Relationship Id="rId8" Type="http://schemas.openxmlformats.org/officeDocument/2006/relationships/image" Target="../media/image17.jpeg"/><Relationship Id="rId33" Type="http://schemas.openxmlformats.org/officeDocument/2006/relationships/image" Target="../media/image42.jpeg"/><Relationship Id="rId34" Type="http://schemas.openxmlformats.org/officeDocument/2006/relationships/image" Target="../media/image43.jpeg"/><Relationship Id="rId35" Type="http://schemas.openxmlformats.org/officeDocument/2006/relationships/image" Target="../media/image44.jpeg"/><Relationship Id="rId36" Type="http://schemas.openxmlformats.org/officeDocument/2006/relationships/image" Target="../media/image45.jpeg"/><Relationship Id="rId10" Type="http://schemas.openxmlformats.org/officeDocument/2006/relationships/image" Target="../media/image19.jpeg"/><Relationship Id="rId11" Type="http://schemas.openxmlformats.org/officeDocument/2006/relationships/image" Target="../media/image20.jpeg"/><Relationship Id="rId12" Type="http://schemas.openxmlformats.org/officeDocument/2006/relationships/image" Target="../media/image21.jpeg"/><Relationship Id="rId13" Type="http://schemas.openxmlformats.org/officeDocument/2006/relationships/image" Target="../media/image22.jpeg"/><Relationship Id="rId14" Type="http://schemas.openxmlformats.org/officeDocument/2006/relationships/image" Target="../media/image23.jpeg"/><Relationship Id="rId15" Type="http://schemas.openxmlformats.org/officeDocument/2006/relationships/image" Target="../media/image24.jpeg"/><Relationship Id="rId16" Type="http://schemas.openxmlformats.org/officeDocument/2006/relationships/image" Target="../media/image25.jpeg"/><Relationship Id="rId17" Type="http://schemas.openxmlformats.org/officeDocument/2006/relationships/image" Target="../media/image26.jpeg"/><Relationship Id="rId18" Type="http://schemas.openxmlformats.org/officeDocument/2006/relationships/image" Target="../media/image27.jpeg"/><Relationship Id="rId19" Type="http://schemas.openxmlformats.org/officeDocument/2006/relationships/image" Target="../media/image28.jpeg"/><Relationship Id="rId37" Type="http://schemas.openxmlformats.org/officeDocument/2006/relationships/image" Target="../media/image46.jpeg"/><Relationship Id="rId38" Type="http://schemas.openxmlformats.org/officeDocument/2006/relationships/image" Target="../media/image47.jpeg"/><Relationship Id="rId39" Type="http://schemas.openxmlformats.org/officeDocument/2006/relationships/image" Target="../media/image48.jpeg"/><Relationship Id="rId40" Type="http://schemas.openxmlformats.org/officeDocument/2006/relationships/image" Target="../media/image49.jpeg"/><Relationship Id="rId41" Type="http://schemas.openxmlformats.org/officeDocument/2006/relationships/image" Target="../media/image50.jpeg"/><Relationship Id="rId42" Type="http://schemas.openxmlformats.org/officeDocument/2006/relationships/image" Target="../media/image51.jpeg"/><Relationship Id="rId43" Type="http://schemas.openxmlformats.org/officeDocument/2006/relationships/image" Target="../media/image52.jpeg"/><Relationship Id="rId44" Type="http://schemas.openxmlformats.org/officeDocument/2006/relationships/image" Target="../media/image53.jpeg"/><Relationship Id="rId45" Type="http://schemas.openxmlformats.org/officeDocument/2006/relationships/image" Target="../media/image5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218231</xdr:colOff>
      <xdr:row>29</xdr:row>
      <xdr:rowOff>35219</xdr:rowOff>
    </xdr:from>
    <xdr:to>
      <xdr:col>8</xdr:col>
      <xdr:colOff>1478231</xdr:colOff>
      <xdr:row>34</xdr:row>
      <xdr:rowOff>20881</xdr:rowOff>
    </xdr:to>
    <xdr:pic>
      <xdr:nvPicPr>
        <xdr:cNvPr id="20" name="Εικόνα 1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0927" y="6545349"/>
          <a:ext cx="1260000" cy="880184"/>
        </a:xfrm>
        <a:prstGeom prst="rect">
          <a:avLst/>
        </a:prstGeom>
      </xdr:spPr>
    </xdr:pic>
    <xdr:clientData/>
  </xdr:twoCellAnchor>
  <xdr:twoCellAnchor>
    <xdr:from>
      <xdr:col>7</xdr:col>
      <xdr:colOff>53833</xdr:colOff>
      <xdr:row>29</xdr:row>
      <xdr:rowOff>94833</xdr:rowOff>
    </xdr:from>
    <xdr:to>
      <xdr:col>8</xdr:col>
      <xdr:colOff>134198</xdr:colOff>
      <xdr:row>34</xdr:row>
      <xdr:rowOff>82458</xdr:rowOff>
    </xdr:to>
    <xdr:pic>
      <xdr:nvPicPr>
        <xdr:cNvPr id="19" name="Εικόνα 1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2116" y="6604963"/>
          <a:ext cx="1264778" cy="882147"/>
        </a:xfrm>
        <a:prstGeom prst="rect">
          <a:avLst/>
        </a:prstGeom>
      </xdr:spPr>
    </xdr:pic>
    <xdr:clientData/>
  </xdr:twoCellAnchor>
  <xdr:twoCellAnchor>
    <xdr:from>
      <xdr:col>7</xdr:col>
      <xdr:colOff>30888</xdr:colOff>
      <xdr:row>34</xdr:row>
      <xdr:rowOff>75864</xdr:rowOff>
    </xdr:from>
    <xdr:to>
      <xdr:col>8</xdr:col>
      <xdr:colOff>111409</xdr:colOff>
      <xdr:row>39</xdr:row>
      <xdr:rowOff>55338</xdr:rowOff>
    </xdr:to>
    <xdr:pic>
      <xdr:nvPicPr>
        <xdr:cNvPr id="21" name="Εικόνα 2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9171" y="7480516"/>
          <a:ext cx="1264934" cy="940257"/>
        </a:xfrm>
        <a:prstGeom prst="rect">
          <a:avLst/>
        </a:prstGeom>
      </xdr:spPr>
    </xdr:pic>
    <xdr:clientData/>
  </xdr:twoCellAnchor>
  <xdr:twoCellAnchor>
    <xdr:from>
      <xdr:col>8</xdr:col>
      <xdr:colOff>235803</xdr:colOff>
      <xdr:row>34</xdr:row>
      <xdr:rowOff>5648</xdr:rowOff>
    </xdr:from>
    <xdr:to>
      <xdr:col>8</xdr:col>
      <xdr:colOff>1495647</xdr:colOff>
      <xdr:row>38</xdr:row>
      <xdr:rowOff>65925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499" y="7410300"/>
          <a:ext cx="1259844" cy="830560"/>
        </a:xfrm>
        <a:prstGeom prst="rect">
          <a:avLst/>
        </a:prstGeom>
      </xdr:spPr>
    </xdr:pic>
    <xdr:clientData/>
  </xdr:twoCellAnchor>
  <xdr:twoCellAnchor>
    <xdr:from>
      <xdr:col>7</xdr:col>
      <xdr:colOff>9605</xdr:colOff>
      <xdr:row>38</xdr:row>
      <xdr:rowOff>168729</xdr:rowOff>
    </xdr:from>
    <xdr:to>
      <xdr:col>8</xdr:col>
      <xdr:colOff>89970</xdr:colOff>
      <xdr:row>43</xdr:row>
      <xdr:rowOff>91859</xdr:rowOff>
    </xdr:to>
    <xdr:pic>
      <xdr:nvPicPr>
        <xdr:cNvPr id="23" name="Εικόνα 2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7888" y="8343664"/>
          <a:ext cx="1264778" cy="842499"/>
        </a:xfrm>
        <a:prstGeom prst="rect">
          <a:avLst/>
        </a:prstGeom>
      </xdr:spPr>
    </xdr:pic>
    <xdr:clientData/>
  </xdr:twoCellAnchor>
  <xdr:twoCellAnchor>
    <xdr:from>
      <xdr:col>8</xdr:col>
      <xdr:colOff>219845</xdr:colOff>
      <xdr:row>39</xdr:row>
      <xdr:rowOff>102806</xdr:rowOff>
    </xdr:from>
    <xdr:to>
      <xdr:col>8</xdr:col>
      <xdr:colOff>1479845</xdr:colOff>
      <xdr:row>44</xdr:row>
      <xdr:rowOff>20308</xdr:rowOff>
    </xdr:to>
    <xdr:pic>
      <xdr:nvPicPr>
        <xdr:cNvPr id="24" name="Εικόνα 2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2541" y="8468241"/>
          <a:ext cx="1260000" cy="845154"/>
        </a:xfrm>
        <a:prstGeom prst="rect">
          <a:avLst/>
        </a:prstGeom>
      </xdr:spPr>
    </xdr:pic>
    <xdr:clientData/>
  </xdr:twoCellAnchor>
  <xdr:twoCellAnchor>
    <xdr:from>
      <xdr:col>6</xdr:col>
      <xdr:colOff>789646</xdr:colOff>
      <xdr:row>44</xdr:row>
      <xdr:rowOff>6240</xdr:rowOff>
    </xdr:from>
    <xdr:to>
      <xdr:col>8</xdr:col>
      <xdr:colOff>58315</xdr:colOff>
      <xdr:row>48</xdr:row>
      <xdr:rowOff>41153</xdr:rowOff>
    </xdr:to>
    <xdr:pic>
      <xdr:nvPicPr>
        <xdr:cNvPr id="25" name="Εικόνα 2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96233" y="9299327"/>
          <a:ext cx="1264778" cy="763783"/>
        </a:xfrm>
        <a:prstGeom prst="rect">
          <a:avLst/>
        </a:prstGeom>
      </xdr:spPr>
    </xdr:pic>
    <xdr:clientData/>
  </xdr:twoCellAnchor>
  <xdr:twoCellAnchor>
    <xdr:from>
      <xdr:col>8</xdr:col>
      <xdr:colOff>91108</xdr:colOff>
      <xdr:row>43</xdr:row>
      <xdr:rowOff>126521</xdr:rowOff>
    </xdr:from>
    <xdr:to>
      <xdr:col>8</xdr:col>
      <xdr:colOff>1440767</xdr:colOff>
      <xdr:row>47</xdr:row>
      <xdr:rowOff>184331</xdr:rowOff>
    </xdr:to>
    <xdr:pic>
      <xdr:nvPicPr>
        <xdr:cNvPr id="26" name="Εικόνα 25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93804" y="9220825"/>
          <a:ext cx="1349659" cy="786680"/>
        </a:xfrm>
        <a:prstGeom prst="rect">
          <a:avLst/>
        </a:prstGeom>
      </xdr:spPr>
    </xdr:pic>
    <xdr:clientData/>
  </xdr:twoCellAnchor>
  <xdr:oneCellAnchor>
    <xdr:from>
      <xdr:col>1</xdr:col>
      <xdr:colOff>306633</xdr:colOff>
      <xdr:row>9</xdr:row>
      <xdr:rowOff>245632</xdr:rowOff>
    </xdr:from>
    <xdr:ext cx="2678753" cy="4009093"/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233" y="1902982"/>
          <a:ext cx="2678753" cy="4009093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1</xdr:row>
      <xdr:rowOff>38100</xdr:rowOff>
    </xdr:from>
    <xdr:to>
      <xdr:col>1</xdr:col>
      <xdr:colOff>1327096</xdr:colOff>
      <xdr:row>1</xdr:row>
      <xdr:rowOff>794100</xdr:rowOff>
    </xdr:to>
    <xdr:pic>
      <xdr:nvPicPr>
        <xdr:cNvPr id="2" name="Εικόνα 1" descr="1620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13" t="7446" r="9651" b="11712"/>
        <a:stretch/>
      </xdr:blipFill>
      <xdr:spPr bwMode="auto">
        <a:xfrm>
          <a:off x="670413" y="419100"/>
          <a:ext cx="993721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638175</xdr:colOff>
      <xdr:row>3</xdr:row>
      <xdr:rowOff>66675</xdr:rowOff>
    </xdr:from>
    <xdr:to>
      <xdr:col>1</xdr:col>
      <xdr:colOff>933450</xdr:colOff>
      <xdr:row>3</xdr:row>
      <xdr:rowOff>876300</xdr:rowOff>
    </xdr:to>
    <xdr:pic>
      <xdr:nvPicPr>
        <xdr:cNvPr id="4" name="Εικόνα 3" descr="1620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381125"/>
          <a:ext cx="2952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123824</xdr:colOff>
      <xdr:row>3</xdr:row>
      <xdr:rowOff>24493</xdr:rowOff>
    </xdr:from>
    <xdr:to>
      <xdr:col>1</xdr:col>
      <xdr:colOff>1409699</xdr:colOff>
      <xdr:row>3</xdr:row>
      <xdr:rowOff>1028700</xdr:rowOff>
    </xdr:to>
    <xdr:pic>
      <xdr:nvPicPr>
        <xdr:cNvPr id="5" name="Εικόνα 4" descr="1620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3634468"/>
          <a:ext cx="1285875" cy="1004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241789</xdr:colOff>
      <xdr:row>5</xdr:row>
      <xdr:rowOff>58111</xdr:rowOff>
    </xdr:from>
    <xdr:to>
      <xdr:col>1</xdr:col>
      <xdr:colOff>1383760</xdr:colOff>
      <xdr:row>5</xdr:row>
      <xdr:rowOff>807244</xdr:rowOff>
    </xdr:to>
    <xdr:pic>
      <xdr:nvPicPr>
        <xdr:cNvPr id="8" name="Εικόνα 7" descr="ΜΠΑΖΑ ΑΛΟΥΜ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827" y="2900957"/>
          <a:ext cx="1141971" cy="749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249115</xdr:colOff>
      <xdr:row>6</xdr:row>
      <xdr:rowOff>32291</xdr:rowOff>
    </xdr:from>
    <xdr:to>
      <xdr:col>1</xdr:col>
      <xdr:colOff>1392116</xdr:colOff>
      <xdr:row>6</xdr:row>
      <xdr:rowOff>782099</xdr:rowOff>
    </xdr:to>
    <xdr:pic>
      <xdr:nvPicPr>
        <xdr:cNvPr id="9" name="Εικόνα 8" descr="ΜΠΑΖΑ ΑΛΟΥΜ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153" y="3695753"/>
          <a:ext cx="1143001" cy="749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263770</xdr:colOff>
      <xdr:row>7</xdr:row>
      <xdr:rowOff>34620</xdr:rowOff>
    </xdr:from>
    <xdr:to>
      <xdr:col>1</xdr:col>
      <xdr:colOff>1394413</xdr:colOff>
      <xdr:row>7</xdr:row>
      <xdr:rowOff>776322</xdr:rowOff>
    </xdr:to>
    <xdr:pic>
      <xdr:nvPicPr>
        <xdr:cNvPr id="10" name="Εικόνα 9" descr="ΜΠΑΖΑ ΑΛΟΥΜ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808" y="4518697"/>
          <a:ext cx="1130643" cy="741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221706</xdr:colOff>
      <xdr:row>10</xdr:row>
      <xdr:rowOff>36752</xdr:rowOff>
    </xdr:from>
    <xdr:to>
      <xdr:col>1</xdr:col>
      <xdr:colOff>1337706</xdr:colOff>
      <xdr:row>10</xdr:row>
      <xdr:rowOff>808880</xdr:rowOff>
    </xdr:to>
    <xdr:pic>
      <xdr:nvPicPr>
        <xdr:cNvPr id="16" name="Εικόνα 15" descr="ΜΠΑΖΑ ΑΛΟΥΜ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01" t="9474" r="10399" b="10526"/>
        <a:stretch/>
      </xdr:blipFill>
      <xdr:spPr bwMode="auto">
        <a:xfrm>
          <a:off x="558744" y="9444521"/>
          <a:ext cx="1116000" cy="772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271097</xdr:colOff>
      <xdr:row>8</xdr:row>
      <xdr:rowOff>21348</xdr:rowOff>
    </xdr:from>
    <xdr:to>
      <xdr:col>1</xdr:col>
      <xdr:colOff>1392116</xdr:colOff>
      <xdr:row>8</xdr:row>
      <xdr:rowOff>783641</xdr:rowOff>
    </xdr:to>
    <xdr:pic>
      <xdr:nvPicPr>
        <xdr:cNvPr id="17" name="Εικόνα 16" descr="ΜΠΑΖΑ ΑΛΟΥΜ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5" y="5326040"/>
          <a:ext cx="1121019" cy="762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638175</xdr:colOff>
      <xdr:row>4</xdr:row>
      <xdr:rowOff>66676</xdr:rowOff>
    </xdr:from>
    <xdr:to>
      <xdr:col>1</xdr:col>
      <xdr:colOff>914400</xdr:colOff>
      <xdr:row>4</xdr:row>
      <xdr:rowOff>770604</xdr:rowOff>
    </xdr:to>
    <xdr:pic>
      <xdr:nvPicPr>
        <xdr:cNvPr id="22" name="Εικόνα 21" descr="1620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085976"/>
          <a:ext cx="276225" cy="703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278424</xdr:colOff>
      <xdr:row>11</xdr:row>
      <xdr:rowOff>14654</xdr:rowOff>
    </xdr:from>
    <xdr:to>
      <xdr:col>1</xdr:col>
      <xdr:colOff>1318844</xdr:colOff>
      <xdr:row>11</xdr:row>
      <xdr:rowOff>806654</xdr:rowOff>
    </xdr:to>
    <xdr:pic>
      <xdr:nvPicPr>
        <xdr:cNvPr id="24" name="Εικόνα 23" descr="ΜΠΑΖΑ ΑΛΟΥΜ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462" y="10243039"/>
          <a:ext cx="1040420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278424</xdr:colOff>
      <xdr:row>12</xdr:row>
      <xdr:rowOff>14654</xdr:rowOff>
    </xdr:from>
    <xdr:to>
      <xdr:col>1</xdr:col>
      <xdr:colOff>1318844</xdr:colOff>
      <xdr:row>12</xdr:row>
      <xdr:rowOff>806654</xdr:rowOff>
    </xdr:to>
    <xdr:pic>
      <xdr:nvPicPr>
        <xdr:cNvPr id="25" name="Εικόνα 24" descr="ΜΠΑΖΑ ΑΛΟΥΜ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15462" y="11063654"/>
          <a:ext cx="1040420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197828</xdr:colOff>
      <xdr:row>15</xdr:row>
      <xdr:rowOff>14654</xdr:rowOff>
    </xdr:from>
    <xdr:to>
      <xdr:col>1</xdr:col>
      <xdr:colOff>1313828</xdr:colOff>
      <xdr:row>15</xdr:row>
      <xdr:rowOff>806654</xdr:rowOff>
    </xdr:to>
    <xdr:pic>
      <xdr:nvPicPr>
        <xdr:cNvPr id="26" name="Εικόνα 25" descr="ΑΦΑΛΟΣ ΚΛΕΙΔΑΡΙΑΣ 40ΜΜ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4866" y="11884269"/>
          <a:ext cx="1116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212481</xdr:colOff>
      <xdr:row>16</xdr:row>
      <xdr:rowOff>21981</xdr:rowOff>
    </xdr:from>
    <xdr:to>
      <xdr:col>1</xdr:col>
      <xdr:colOff>1328481</xdr:colOff>
      <xdr:row>16</xdr:row>
      <xdr:rowOff>813981</xdr:rowOff>
    </xdr:to>
    <xdr:pic>
      <xdr:nvPicPr>
        <xdr:cNvPr id="27" name="Εικόνα 26" descr="DSC02961 (WinCE)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9519" y="12712212"/>
          <a:ext cx="1116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212481</xdr:colOff>
      <xdr:row>17</xdr:row>
      <xdr:rowOff>14654</xdr:rowOff>
    </xdr:from>
    <xdr:to>
      <xdr:col>1</xdr:col>
      <xdr:colOff>1328481</xdr:colOff>
      <xdr:row>17</xdr:row>
      <xdr:rowOff>806654</xdr:rowOff>
    </xdr:to>
    <xdr:pic>
      <xdr:nvPicPr>
        <xdr:cNvPr id="28" name="Εικόνα 27" descr="DSC02966 (WinCE)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49519" y="13525500"/>
          <a:ext cx="1116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307731</xdr:colOff>
      <xdr:row>19</xdr:row>
      <xdr:rowOff>7327</xdr:rowOff>
    </xdr:from>
    <xdr:to>
      <xdr:col>1</xdr:col>
      <xdr:colOff>1348151</xdr:colOff>
      <xdr:row>19</xdr:row>
      <xdr:rowOff>799327</xdr:rowOff>
    </xdr:to>
    <xdr:pic>
      <xdr:nvPicPr>
        <xdr:cNvPr id="30" name="Εικόνα 29" descr="ΤΑΠΑ ΑΛΟΥΜ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769" y="15159404"/>
          <a:ext cx="1040420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307731</xdr:colOff>
      <xdr:row>18</xdr:row>
      <xdr:rowOff>14654</xdr:rowOff>
    </xdr:from>
    <xdr:to>
      <xdr:col>1</xdr:col>
      <xdr:colOff>1348150</xdr:colOff>
      <xdr:row>18</xdr:row>
      <xdr:rowOff>806654</xdr:rowOff>
    </xdr:to>
    <xdr:pic>
      <xdr:nvPicPr>
        <xdr:cNvPr id="31" name="Εικόνα 30" descr="ΤΑΠΑ ΑΛΟΥΜ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769" y="15987346"/>
          <a:ext cx="1040419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278422</xdr:colOff>
      <xdr:row>24</xdr:row>
      <xdr:rowOff>14654</xdr:rowOff>
    </xdr:from>
    <xdr:to>
      <xdr:col>1</xdr:col>
      <xdr:colOff>1394422</xdr:colOff>
      <xdr:row>24</xdr:row>
      <xdr:rowOff>806654</xdr:rowOff>
    </xdr:to>
    <xdr:pic>
      <xdr:nvPicPr>
        <xdr:cNvPr id="32" name="2 - Εικόνα" descr="ΤΑΚΑΚΙ ΠΛΑΣΤΙΚΟ ΜΕ ΤΡΥΠΑ Φ12 ΟΔΗΓΟΥ 72Χ75ΜΜ.JPG"/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15460" y="16807962"/>
          <a:ext cx="111600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278423</xdr:colOff>
      <xdr:row>25</xdr:row>
      <xdr:rowOff>14654</xdr:rowOff>
    </xdr:from>
    <xdr:to>
      <xdr:col>1</xdr:col>
      <xdr:colOff>1394423</xdr:colOff>
      <xdr:row>25</xdr:row>
      <xdr:rowOff>806654</xdr:rowOff>
    </xdr:to>
    <xdr:pic>
      <xdr:nvPicPr>
        <xdr:cNvPr id="33" name="Εικόνα 32" descr="ΡΟΖΕΤΑ ΙΝΟΧ Φ90 ΜΕ ΠΕΙΡΟ Φ12 (WinCE)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15461" y="17628577"/>
          <a:ext cx="1116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278423</xdr:colOff>
      <xdr:row>26</xdr:row>
      <xdr:rowOff>14654</xdr:rowOff>
    </xdr:from>
    <xdr:ext cx="1116000" cy="792000"/>
    <xdr:pic>
      <xdr:nvPicPr>
        <xdr:cNvPr id="37" name="Εικόνα 36" descr="ΒΑΣΗ ΠΛΑΣΤΙΚΟ 50Χ30Χ30ΜΜ ΜΥΛΙ ΜΕ ΠΕΙΡΟ Φ12 (WinCE)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15461" y="18449192"/>
          <a:ext cx="1116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</xdr:col>
      <xdr:colOff>278422</xdr:colOff>
      <xdr:row>27</xdr:row>
      <xdr:rowOff>7327</xdr:rowOff>
    </xdr:from>
    <xdr:to>
      <xdr:col>1</xdr:col>
      <xdr:colOff>1394422</xdr:colOff>
      <xdr:row>27</xdr:row>
      <xdr:rowOff>799327</xdr:rowOff>
    </xdr:to>
    <xdr:pic>
      <xdr:nvPicPr>
        <xdr:cNvPr id="38" name="Εικόνα 94" descr="ΒΑΣΗ ΠΛΑΣΤΙΚΟ 50Χ30Χ30ΜΜ ΜΥΛΙ ΜΕ ΤΡΥΠΑ Φ12 (WinCE)"/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460" y="19262481"/>
          <a:ext cx="1116000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323077</xdr:colOff>
      <xdr:row>30</xdr:row>
      <xdr:rowOff>21981</xdr:rowOff>
    </xdr:from>
    <xdr:to>
      <xdr:col>1</xdr:col>
      <xdr:colOff>1379077</xdr:colOff>
      <xdr:row>30</xdr:row>
      <xdr:rowOff>813981</xdr:rowOff>
    </xdr:to>
    <xdr:pic>
      <xdr:nvPicPr>
        <xdr:cNvPr id="39" name="Εικόνα 38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0115" y="23328923"/>
          <a:ext cx="1056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300404</xdr:colOff>
      <xdr:row>31</xdr:row>
      <xdr:rowOff>7327</xdr:rowOff>
    </xdr:from>
    <xdr:to>
      <xdr:col>1</xdr:col>
      <xdr:colOff>1416404</xdr:colOff>
      <xdr:row>31</xdr:row>
      <xdr:rowOff>799327</xdr:rowOff>
    </xdr:to>
    <xdr:pic>
      <xdr:nvPicPr>
        <xdr:cNvPr id="40" name="Εικόνα 39" descr="ΒΑΣΗ ΣΙΔΕΡ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37442" y="20903712"/>
          <a:ext cx="1116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256443</xdr:colOff>
      <xdr:row>14</xdr:row>
      <xdr:rowOff>21980</xdr:rowOff>
    </xdr:from>
    <xdr:to>
      <xdr:col>1</xdr:col>
      <xdr:colOff>1307913</xdr:colOff>
      <xdr:row>14</xdr:row>
      <xdr:rowOff>813980</xdr:rowOff>
    </xdr:to>
    <xdr:pic>
      <xdr:nvPicPr>
        <xdr:cNvPr id="41" name="Εικόνα 40" descr="ΜΠΑΖΑ ΑΛΟΥΜ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81" y="12712211"/>
          <a:ext cx="1051470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256442</xdr:colOff>
      <xdr:row>12</xdr:row>
      <xdr:rowOff>813288</xdr:rowOff>
    </xdr:from>
    <xdr:to>
      <xdr:col>1</xdr:col>
      <xdr:colOff>1296862</xdr:colOff>
      <xdr:row>13</xdr:row>
      <xdr:rowOff>784673</xdr:rowOff>
    </xdr:to>
    <xdr:pic>
      <xdr:nvPicPr>
        <xdr:cNvPr id="42" name="Εικόνα 41" descr="ΜΠΑΖΑ ΑΛΟΥΜ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80" y="11862288"/>
          <a:ext cx="1040420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234462</xdr:colOff>
      <xdr:row>32</xdr:row>
      <xdr:rowOff>43961</xdr:rowOff>
    </xdr:from>
    <xdr:to>
      <xdr:col>1</xdr:col>
      <xdr:colOff>1425087</xdr:colOff>
      <xdr:row>32</xdr:row>
      <xdr:rowOff>786911</xdr:rowOff>
    </xdr:to>
    <xdr:pic>
      <xdr:nvPicPr>
        <xdr:cNvPr id="43" name="Εικόνα 4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3402192"/>
          <a:ext cx="11906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234462</xdr:colOff>
      <xdr:row>33</xdr:row>
      <xdr:rowOff>43961</xdr:rowOff>
    </xdr:from>
    <xdr:to>
      <xdr:col>1</xdr:col>
      <xdr:colOff>1425087</xdr:colOff>
      <xdr:row>33</xdr:row>
      <xdr:rowOff>786911</xdr:rowOff>
    </xdr:to>
    <xdr:pic>
      <xdr:nvPicPr>
        <xdr:cNvPr id="44" name="Εικόνα 4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3402192"/>
          <a:ext cx="11906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432288</xdr:colOff>
      <xdr:row>34</xdr:row>
      <xdr:rowOff>183173</xdr:rowOff>
    </xdr:from>
    <xdr:to>
      <xdr:col>1</xdr:col>
      <xdr:colOff>1280013</xdr:colOff>
      <xdr:row>34</xdr:row>
      <xdr:rowOff>697523</xdr:rowOff>
    </xdr:to>
    <xdr:pic>
      <xdr:nvPicPr>
        <xdr:cNvPr id="45" name="Εικόνα 44" descr="Π ΑΛ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26" y="25182635"/>
          <a:ext cx="8477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432288</xdr:colOff>
      <xdr:row>38</xdr:row>
      <xdr:rowOff>153865</xdr:rowOff>
    </xdr:from>
    <xdr:to>
      <xdr:col>1</xdr:col>
      <xdr:colOff>1289538</xdr:colOff>
      <xdr:row>38</xdr:row>
      <xdr:rowOff>639640</xdr:rowOff>
    </xdr:to>
    <xdr:pic>
      <xdr:nvPicPr>
        <xdr:cNvPr id="46" name="Εικόνα 45" descr="Π ΠΛ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26" y="25973942"/>
          <a:ext cx="857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432288</xdr:colOff>
      <xdr:row>39</xdr:row>
      <xdr:rowOff>153865</xdr:rowOff>
    </xdr:from>
    <xdr:to>
      <xdr:col>1</xdr:col>
      <xdr:colOff>1289538</xdr:colOff>
      <xdr:row>39</xdr:row>
      <xdr:rowOff>639640</xdr:rowOff>
    </xdr:to>
    <xdr:pic>
      <xdr:nvPicPr>
        <xdr:cNvPr id="47" name="Εικόνα 46" descr="Π ΠΛ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26" y="25973942"/>
          <a:ext cx="857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505558</xdr:colOff>
      <xdr:row>42</xdr:row>
      <xdr:rowOff>124557</xdr:rowOff>
    </xdr:from>
    <xdr:to>
      <xdr:col>1</xdr:col>
      <xdr:colOff>1200883</xdr:colOff>
      <xdr:row>42</xdr:row>
      <xdr:rowOff>705582</xdr:rowOff>
    </xdr:to>
    <xdr:pic>
      <xdr:nvPicPr>
        <xdr:cNvPr id="48" name="Εικόνα 47" descr="Γ ΠΛ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596" y="27585865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505558</xdr:colOff>
      <xdr:row>43</xdr:row>
      <xdr:rowOff>124557</xdr:rowOff>
    </xdr:from>
    <xdr:to>
      <xdr:col>1</xdr:col>
      <xdr:colOff>1200883</xdr:colOff>
      <xdr:row>43</xdr:row>
      <xdr:rowOff>705582</xdr:rowOff>
    </xdr:to>
    <xdr:pic>
      <xdr:nvPicPr>
        <xdr:cNvPr id="49" name="Εικόνα 48" descr="Γ ΠΛ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596" y="27585865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197827</xdr:colOff>
      <xdr:row>49</xdr:row>
      <xdr:rowOff>7327</xdr:rowOff>
    </xdr:from>
    <xdr:to>
      <xdr:col>1</xdr:col>
      <xdr:colOff>1392262</xdr:colOff>
      <xdr:row>49</xdr:row>
      <xdr:rowOff>799327</xdr:rowOff>
    </xdr:to>
    <xdr:pic>
      <xdr:nvPicPr>
        <xdr:cNvPr id="50" name="Εικόνα 49" descr="DSC02123 (WinCE)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34865" y="29109865"/>
          <a:ext cx="1194435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271096</xdr:colOff>
      <xdr:row>50</xdr:row>
      <xdr:rowOff>21981</xdr:rowOff>
    </xdr:from>
    <xdr:to>
      <xdr:col>1</xdr:col>
      <xdr:colOff>1387096</xdr:colOff>
      <xdr:row>50</xdr:row>
      <xdr:rowOff>813981</xdr:rowOff>
    </xdr:to>
    <xdr:pic>
      <xdr:nvPicPr>
        <xdr:cNvPr id="51" name="Εικόνα 50" descr="C:\Documents and Settings\Sal4\My Documents\ΕΞΑΡΤΗΜΑΤΑ - ΥΛΙΚΑ SALINOX\ΜΙΚΡΟ ΜΕΓΕΘΟΣ\DSC02119 (WinCE).JPG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08134" y="29945135"/>
          <a:ext cx="1116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278423</xdr:colOff>
      <xdr:row>51</xdr:row>
      <xdr:rowOff>21981</xdr:rowOff>
    </xdr:from>
    <xdr:to>
      <xdr:col>1</xdr:col>
      <xdr:colOff>1394423</xdr:colOff>
      <xdr:row>51</xdr:row>
      <xdr:rowOff>813981</xdr:rowOff>
    </xdr:to>
    <xdr:pic>
      <xdr:nvPicPr>
        <xdr:cNvPr id="52" name="Εικόνα 51" descr="DSC02974 (WinCE)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15461" y="30765750"/>
          <a:ext cx="1116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315057</xdr:colOff>
      <xdr:row>52</xdr:row>
      <xdr:rowOff>21981</xdr:rowOff>
    </xdr:from>
    <xdr:to>
      <xdr:col>1</xdr:col>
      <xdr:colOff>1334232</xdr:colOff>
      <xdr:row>52</xdr:row>
      <xdr:rowOff>813981</xdr:rowOff>
    </xdr:to>
    <xdr:pic>
      <xdr:nvPicPr>
        <xdr:cNvPr id="53" name="Εικόνα 52" descr="ΛΑΣΤΙΧΟ krifis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52095" y="31586366"/>
          <a:ext cx="1019175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14654</xdr:colOff>
      <xdr:row>100</xdr:row>
      <xdr:rowOff>14654</xdr:rowOff>
    </xdr:from>
    <xdr:ext cx="5883520" cy="781240"/>
    <xdr:sp macro="" textlink="">
      <xdr:nvSpPr>
        <xdr:cNvPr id="3" name="TextBox 2"/>
        <xdr:cNvSpPr txBox="1"/>
      </xdr:nvSpPr>
      <xdr:spPr>
        <a:xfrm>
          <a:off x="351692" y="34040885"/>
          <a:ext cx="588352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Over  20.000€  = 5%    </a:t>
          </a:r>
          <a:r>
            <a:rPr lang="el-GR" sz="1100"/>
            <a:t>    </a:t>
          </a:r>
          <a:r>
            <a:rPr lang="en-US" sz="1100"/>
            <a:t>       /         Over  25.000€  =  7%          </a:t>
          </a:r>
          <a:r>
            <a:rPr lang="el-GR" sz="1100"/>
            <a:t>  </a:t>
          </a:r>
          <a:r>
            <a:rPr lang="en-US" sz="1100"/>
            <a:t>      /   </a:t>
          </a:r>
          <a:r>
            <a:rPr lang="el-GR" sz="1100"/>
            <a:t>   </a:t>
          </a:r>
          <a:r>
            <a:rPr lang="en-US" sz="1100"/>
            <a:t>    Over</a:t>
          </a:r>
          <a:r>
            <a:rPr lang="en-US" sz="1100" baseline="0"/>
            <a:t> </a:t>
          </a:r>
          <a:r>
            <a:rPr lang="en-US" sz="1100"/>
            <a:t>30.000€  = 10%  </a:t>
          </a:r>
          <a:endParaRPr lang="el-GR" sz="1100"/>
        </a:p>
        <a:p>
          <a:r>
            <a:rPr lang="en-US" sz="1100"/>
            <a:t>Over  35.000€ =  12%       </a:t>
          </a:r>
          <a:r>
            <a:rPr lang="el-GR" sz="1100"/>
            <a:t> </a:t>
          </a:r>
          <a:r>
            <a:rPr lang="en-US" sz="1100"/>
            <a:t>    /      </a:t>
          </a:r>
          <a:r>
            <a:rPr lang="el-GR" sz="1100"/>
            <a:t> </a:t>
          </a:r>
          <a:r>
            <a:rPr lang="en-US" sz="1100"/>
            <a:t>   Over  40.000€  = 15%             </a:t>
          </a:r>
          <a:r>
            <a:rPr lang="el-GR" sz="1100"/>
            <a:t> </a:t>
          </a:r>
          <a:r>
            <a:rPr lang="en-US" sz="1100"/>
            <a:t> /          </a:t>
          </a:r>
          <a:r>
            <a:rPr lang="el-GR" sz="1100"/>
            <a:t>  </a:t>
          </a:r>
          <a:r>
            <a:rPr lang="en-US" sz="1100"/>
            <a:t>Over 45.000€  = 15% </a:t>
          </a:r>
          <a:endParaRPr lang="el-GR" sz="1100"/>
        </a:p>
        <a:p>
          <a:r>
            <a:rPr lang="en-US" sz="1100"/>
            <a:t>Over  50.000€ =  20%          </a:t>
          </a:r>
          <a:r>
            <a:rPr lang="el-GR" sz="1100"/>
            <a:t>  </a:t>
          </a:r>
          <a:r>
            <a:rPr lang="en-US" sz="1100"/>
            <a:t>/      </a:t>
          </a:r>
          <a:r>
            <a:rPr lang="el-GR" sz="1100"/>
            <a:t> </a:t>
          </a:r>
          <a:r>
            <a:rPr lang="en-US" sz="1100"/>
            <a:t>   Over  60.000€  = 22%             </a:t>
          </a:r>
          <a:r>
            <a:rPr lang="el-GR" sz="1100"/>
            <a:t> </a:t>
          </a:r>
          <a:r>
            <a:rPr lang="en-US" sz="1100"/>
            <a:t> /            Over 70.000€  = 24%    </a:t>
          </a:r>
          <a:endParaRPr lang="el-GR" sz="1100"/>
        </a:p>
        <a:p>
          <a:r>
            <a:rPr lang="en-US" sz="1100"/>
            <a:t>Over  80.000€ =  26%           /     </a:t>
          </a:r>
          <a:r>
            <a:rPr lang="el-GR" sz="1100"/>
            <a:t>  </a:t>
          </a:r>
          <a:r>
            <a:rPr lang="en-US" sz="1100"/>
            <a:t>    Over  90.000€  = 28%              /      </a:t>
          </a:r>
          <a:r>
            <a:rPr lang="el-GR" sz="1100"/>
            <a:t>     </a:t>
          </a:r>
          <a:r>
            <a:rPr lang="en-US" sz="1100"/>
            <a:t>  Over100.000€+  = 30%(max.)</a:t>
          </a:r>
          <a:endParaRPr lang="el-GR" sz="1100"/>
        </a:p>
      </xdr:txBody>
    </xdr:sp>
    <xdr:clientData/>
  </xdr:oneCellAnchor>
  <xdr:twoCellAnchor>
    <xdr:from>
      <xdr:col>1</xdr:col>
      <xdr:colOff>293077</xdr:colOff>
      <xdr:row>9</xdr:row>
      <xdr:rowOff>29307</xdr:rowOff>
    </xdr:from>
    <xdr:to>
      <xdr:col>1</xdr:col>
      <xdr:colOff>1328066</xdr:colOff>
      <xdr:row>9</xdr:row>
      <xdr:rowOff>808892</xdr:rowOff>
    </xdr:to>
    <xdr:pic>
      <xdr:nvPicPr>
        <xdr:cNvPr id="54" name="Εικόνα 53" descr="ΜΠΑΖΑ ΑΛΟΥΜ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115" y="8616461"/>
          <a:ext cx="1034989" cy="779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344366</xdr:colOff>
      <xdr:row>20</xdr:row>
      <xdr:rowOff>37295</xdr:rowOff>
    </xdr:from>
    <xdr:to>
      <xdr:col>1</xdr:col>
      <xdr:colOff>1362809</xdr:colOff>
      <xdr:row>20</xdr:row>
      <xdr:rowOff>812563</xdr:rowOff>
    </xdr:to>
    <xdr:pic>
      <xdr:nvPicPr>
        <xdr:cNvPr id="56" name="Εικόνα 55" descr="ΤΑΠΑ ΑΛΟΥΜ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04" y="17651218"/>
          <a:ext cx="1018443" cy="775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168521</xdr:colOff>
      <xdr:row>21</xdr:row>
      <xdr:rowOff>36635</xdr:rowOff>
    </xdr:from>
    <xdr:to>
      <xdr:col>1</xdr:col>
      <xdr:colOff>1432413</xdr:colOff>
      <xdr:row>21</xdr:row>
      <xdr:rowOff>1049215</xdr:rowOff>
    </xdr:to>
    <xdr:pic>
      <xdr:nvPicPr>
        <xdr:cNvPr id="57" name="Εικόνα 56" descr="ΤΑΠΑ ΑΛΟΥΜ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05559" y="16009327"/>
          <a:ext cx="1263892" cy="1012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150202</xdr:colOff>
      <xdr:row>22</xdr:row>
      <xdr:rowOff>43961</xdr:rowOff>
    </xdr:from>
    <xdr:to>
      <xdr:col>1</xdr:col>
      <xdr:colOff>1465386</xdr:colOff>
      <xdr:row>22</xdr:row>
      <xdr:rowOff>983273</xdr:rowOff>
    </xdr:to>
    <xdr:pic>
      <xdr:nvPicPr>
        <xdr:cNvPr id="58" name="Εικόνα 57" descr="ΤΑΠΑ ΑΛΟΥΜ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87240" y="17093711"/>
          <a:ext cx="1315184" cy="939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194164</xdr:colOff>
      <xdr:row>23</xdr:row>
      <xdr:rowOff>86370</xdr:rowOff>
    </xdr:from>
    <xdr:to>
      <xdr:col>1</xdr:col>
      <xdr:colOff>1450732</xdr:colOff>
      <xdr:row>23</xdr:row>
      <xdr:rowOff>1038314</xdr:rowOff>
    </xdr:to>
    <xdr:pic>
      <xdr:nvPicPr>
        <xdr:cNvPr id="59" name="Εικόνα 58" descr="DSC0216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61" t="14575" r="14461" b="14575"/>
        <a:stretch/>
      </xdr:blipFill>
      <xdr:spPr bwMode="auto">
        <a:xfrm>
          <a:off x="531202" y="18213178"/>
          <a:ext cx="1256568" cy="951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256443</xdr:colOff>
      <xdr:row>29</xdr:row>
      <xdr:rowOff>21981</xdr:rowOff>
    </xdr:from>
    <xdr:to>
      <xdr:col>1</xdr:col>
      <xdr:colOff>1318847</xdr:colOff>
      <xdr:row>29</xdr:row>
      <xdr:rowOff>798635</xdr:rowOff>
    </xdr:to>
    <xdr:pic>
      <xdr:nvPicPr>
        <xdr:cNvPr id="60" name="Εικόνα 59" descr="ΡΑΟΥΛΟ 7275 ΓΙΑ ΠΑΡΑΛΛΗΛΟ PARKING (WinCE)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93481" y="24149539"/>
          <a:ext cx="1062404" cy="776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344365</xdr:colOff>
      <xdr:row>35</xdr:row>
      <xdr:rowOff>51288</xdr:rowOff>
    </xdr:from>
    <xdr:to>
      <xdr:col>1</xdr:col>
      <xdr:colOff>1315915</xdr:colOff>
      <xdr:row>35</xdr:row>
      <xdr:rowOff>784713</xdr:rowOff>
    </xdr:to>
    <xdr:pic>
      <xdr:nvPicPr>
        <xdr:cNvPr id="62" name="Εικόνα 61" descr="15- F2 tech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03" y="27461307"/>
          <a:ext cx="9715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337040</xdr:colOff>
      <xdr:row>36</xdr:row>
      <xdr:rowOff>102578</xdr:rowOff>
    </xdr:from>
    <xdr:to>
      <xdr:col>1</xdr:col>
      <xdr:colOff>1308590</xdr:colOff>
      <xdr:row>36</xdr:row>
      <xdr:rowOff>759803</xdr:rowOff>
    </xdr:to>
    <xdr:pic>
      <xdr:nvPicPr>
        <xdr:cNvPr id="64" name="Εικόνα 63" descr="Γ ΑΛ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078" y="28333213"/>
          <a:ext cx="971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263769</xdr:colOff>
      <xdr:row>37</xdr:row>
      <xdr:rowOff>205154</xdr:rowOff>
    </xdr:from>
    <xdr:to>
      <xdr:col>1</xdr:col>
      <xdr:colOff>1454394</xdr:colOff>
      <xdr:row>37</xdr:row>
      <xdr:rowOff>719504</xdr:rowOff>
    </xdr:to>
    <xdr:pic>
      <xdr:nvPicPr>
        <xdr:cNvPr id="65" name="Εικόνα 64" descr="Γ Γ ΑΛ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807" y="29256404"/>
          <a:ext cx="1190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653008</xdr:colOff>
      <xdr:row>65</xdr:row>
      <xdr:rowOff>137014</xdr:rowOff>
    </xdr:from>
    <xdr:to>
      <xdr:col>1</xdr:col>
      <xdr:colOff>1167358</xdr:colOff>
      <xdr:row>65</xdr:row>
      <xdr:rowOff>624255</xdr:rowOff>
    </xdr:to>
    <xdr:grpSp>
      <xdr:nvGrpSpPr>
        <xdr:cNvPr id="2088" name="Group 40"/>
        <xdr:cNvGrpSpPr>
          <a:grpSpLocks/>
        </xdr:cNvGrpSpPr>
      </xdr:nvGrpSpPr>
      <xdr:grpSpPr bwMode="auto">
        <a:xfrm>
          <a:off x="986383" y="53715139"/>
          <a:ext cx="514350" cy="487241"/>
          <a:chOff x="2868" y="6897"/>
          <a:chExt cx="800" cy="773"/>
        </a:xfrm>
      </xdr:grpSpPr>
      <xdr:cxnSp macro="">
        <xdr:nvCxnSpPr>
          <xdr:cNvPr id="2089" name="AutoShape 41"/>
          <xdr:cNvCxnSpPr>
            <a:cxnSpLocks noChangeShapeType="1"/>
          </xdr:cNvCxnSpPr>
        </xdr:nvCxnSpPr>
        <xdr:spPr bwMode="auto">
          <a:xfrm>
            <a:off x="2871" y="6897"/>
            <a:ext cx="0" cy="7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90" name="AutoShape 42"/>
          <xdr:cNvCxnSpPr>
            <a:cxnSpLocks noChangeShapeType="1"/>
          </xdr:cNvCxnSpPr>
        </xdr:nvCxnSpPr>
        <xdr:spPr bwMode="auto">
          <a:xfrm>
            <a:off x="2868" y="7650"/>
            <a:ext cx="800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oneCellAnchor>
    <xdr:from>
      <xdr:col>1</xdr:col>
      <xdr:colOff>681405</xdr:colOff>
      <xdr:row>65</xdr:row>
      <xdr:rowOff>600808</xdr:rowOff>
    </xdr:from>
    <xdr:ext cx="399148" cy="197827"/>
    <xdr:sp macro="" textlink="">
      <xdr:nvSpPr>
        <xdr:cNvPr id="6" name="TextBox 5"/>
        <xdr:cNvSpPr txBox="1"/>
      </xdr:nvSpPr>
      <xdr:spPr>
        <a:xfrm>
          <a:off x="1018443" y="37037596"/>
          <a:ext cx="399148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400</a:t>
          </a:r>
          <a:endParaRPr lang="el-GR" sz="800"/>
        </a:p>
      </xdr:txBody>
    </xdr:sp>
    <xdr:clientData/>
  </xdr:oneCellAnchor>
  <xdr:oneCellAnchor>
    <xdr:from>
      <xdr:col>1</xdr:col>
      <xdr:colOff>351693</xdr:colOff>
      <xdr:row>65</xdr:row>
      <xdr:rowOff>278423</xdr:rowOff>
    </xdr:from>
    <xdr:ext cx="293077" cy="197827"/>
    <xdr:sp macro="" textlink="">
      <xdr:nvSpPr>
        <xdr:cNvPr id="66" name="TextBox 65"/>
        <xdr:cNvSpPr txBox="1"/>
      </xdr:nvSpPr>
      <xdr:spPr>
        <a:xfrm>
          <a:off x="688731" y="3671521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53</xdr:row>
      <xdr:rowOff>29308</xdr:rowOff>
    </xdr:from>
    <xdr:to>
      <xdr:col>1</xdr:col>
      <xdr:colOff>1469048</xdr:colOff>
      <xdr:row>54</xdr:row>
      <xdr:rowOff>29308</xdr:rowOff>
    </xdr:to>
    <xdr:grpSp>
      <xdr:nvGrpSpPr>
        <xdr:cNvPr id="2091" name="Group 43"/>
        <xdr:cNvGrpSpPr>
          <a:grpSpLocks noChangeAspect="1"/>
        </xdr:cNvGrpSpPr>
      </xdr:nvGrpSpPr>
      <xdr:grpSpPr bwMode="auto">
        <a:xfrm>
          <a:off x="611798" y="43777633"/>
          <a:ext cx="1190625" cy="819150"/>
          <a:chOff x="2362" y="1209"/>
          <a:chExt cx="7200" cy="4948"/>
        </a:xfrm>
      </xdr:grpSpPr>
      <xdr:sp macro="" textlink="">
        <xdr:nvSpPr>
          <xdr:cNvPr id="2095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94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93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92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53</xdr:row>
      <xdr:rowOff>51289</xdr:rowOff>
    </xdr:from>
    <xdr:ext cx="293077" cy="197827"/>
    <xdr:sp macro="" textlink="">
      <xdr:nvSpPr>
        <xdr:cNvPr id="67" name="TextBox 66"/>
        <xdr:cNvSpPr txBox="1"/>
      </xdr:nvSpPr>
      <xdr:spPr>
        <a:xfrm>
          <a:off x="996461" y="3730869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53</xdr:row>
      <xdr:rowOff>350227</xdr:rowOff>
    </xdr:from>
    <xdr:ext cx="293077" cy="197827"/>
    <xdr:sp macro="" textlink="">
      <xdr:nvSpPr>
        <xdr:cNvPr id="68" name="TextBox 67"/>
        <xdr:cNvSpPr txBox="1"/>
      </xdr:nvSpPr>
      <xdr:spPr>
        <a:xfrm>
          <a:off x="1090245" y="3760763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53</xdr:row>
      <xdr:rowOff>619857</xdr:rowOff>
    </xdr:from>
    <xdr:ext cx="293077" cy="197827"/>
    <xdr:sp macro="" textlink="">
      <xdr:nvSpPr>
        <xdr:cNvPr id="69" name="TextBox 68"/>
        <xdr:cNvSpPr txBox="1"/>
      </xdr:nvSpPr>
      <xdr:spPr>
        <a:xfrm>
          <a:off x="795703" y="3787726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54</xdr:row>
      <xdr:rowOff>29308</xdr:rowOff>
    </xdr:from>
    <xdr:to>
      <xdr:col>1</xdr:col>
      <xdr:colOff>1469048</xdr:colOff>
      <xdr:row>55</xdr:row>
      <xdr:rowOff>29308</xdr:rowOff>
    </xdr:to>
    <xdr:grpSp>
      <xdr:nvGrpSpPr>
        <xdr:cNvPr id="70" name="Group 43"/>
        <xdr:cNvGrpSpPr>
          <a:grpSpLocks noChangeAspect="1"/>
        </xdr:cNvGrpSpPr>
      </xdr:nvGrpSpPr>
      <xdr:grpSpPr bwMode="auto">
        <a:xfrm flipH="1">
          <a:off x="611798" y="44596783"/>
          <a:ext cx="1190625" cy="819150"/>
          <a:chOff x="2362" y="1209"/>
          <a:chExt cx="7200" cy="4948"/>
        </a:xfrm>
      </xdr:grpSpPr>
      <xdr:sp macro="" textlink="">
        <xdr:nvSpPr>
          <xdr:cNvPr id="71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2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54</xdr:row>
      <xdr:rowOff>51289</xdr:rowOff>
    </xdr:from>
    <xdr:ext cx="293077" cy="197827"/>
    <xdr:sp macro="" textlink="">
      <xdr:nvSpPr>
        <xdr:cNvPr id="75" name="TextBox 74"/>
        <xdr:cNvSpPr txBox="1"/>
      </xdr:nvSpPr>
      <xdr:spPr>
        <a:xfrm>
          <a:off x="996461" y="3730869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54</xdr:row>
      <xdr:rowOff>350227</xdr:rowOff>
    </xdr:from>
    <xdr:ext cx="293077" cy="197827"/>
    <xdr:sp macro="" textlink="">
      <xdr:nvSpPr>
        <xdr:cNvPr id="76" name="TextBox 75"/>
        <xdr:cNvSpPr txBox="1"/>
      </xdr:nvSpPr>
      <xdr:spPr>
        <a:xfrm>
          <a:off x="1053610" y="3842824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54</xdr:row>
      <xdr:rowOff>619857</xdr:rowOff>
    </xdr:from>
    <xdr:ext cx="293077" cy="197827"/>
    <xdr:sp macro="" textlink="">
      <xdr:nvSpPr>
        <xdr:cNvPr id="77" name="TextBox 76"/>
        <xdr:cNvSpPr txBox="1"/>
      </xdr:nvSpPr>
      <xdr:spPr>
        <a:xfrm>
          <a:off x="1308588" y="3869787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55</xdr:row>
      <xdr:rowOff>29308</xdr:rowOff>
    </xdr:from>
    <xdr:to>
      <xdr:col>1</xdr:col>
      <xdr:colOff>1469048</xdr:colOff>
      <xdr:row>56</xdr:row>
      <xdr:rowOff>29308</xdr:rowOff>
    </xdr:to>
    <xdr:grpSp>
      <xdr:nvGrpSpPr>
        <xdr:cNvPr id="78" name="Group 43"/>
        <xdr:cNvGrpSpPr>
          <a:grpSpLocks noChangeAspect="1"/>
        </xdr:cNvGrpSpPr>
      </xdr:nvGrpSpPr>
      <xdr:grpSpPr bwMode="auto">
        <a:xfrm>
          <a:off x="611798" y="45415933"/>
          <a:ext cx="1190625" cy="819150"/>
          <a:chOff x="2362" y="1209"/>
          <a:chExt cx="7200" cy="4948"/>
        </a:xfrm>
      </xdr:grpSpPr>
      <xdr:sp macro="" textlink="">
        <xdr:nvSpPr>
          <xdr:cNvPr id="79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0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55</xdr:row>
      <xdr:rowOff>51289</xdr:rowOff>
    </xdr:from>
    <xdr:ext cx="293077" cy="197827"/>
    <xdr:sp macro="" textlink="">
      <xdr:nvSpPr>
        <xdr:cNvPr id="83" name="TextBox 82"/>
        <xdr:cNvSpPr txBox="1"/>
      </xdr:nvSpPr>
      <xdr:spPr>
        <a:xfrm>
          <a:off x="996461" y="3730869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55</xdr:row>
      <xdr:rowOff>350227</xdr:rowOff>
    </xdr:from>
    <xdr:ext cx="293077" cy="197827"/>
    <xdr:sp macro="" textlink="">
      <xdr:nvSpPr>
        <xdr:cNvPr id="84" name="TextBox 83"/>
        <xdr:cNvSpPr txBox="1"/>
      </xdr:nvSpPr>
      <xdr:spPr>
        <a:xfrm>
          <a:off x="1090245" y="3760763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55</xdr:row>
      <xdr:rowOff>619857</xdr:rowOff>
    </xdr:from>
    <xdr:ext cx="293077" cy="197827"/>
    <xdr:sp macro="" textlink="">
      <xdr:nvSpPr>
        <xdr:cNvPr id="85" name="TextBox 84"/>
        <xdr:cNvSpPr txBox="1"/>
      </xdr:nvSpPr>
      <xdr:spPr>
        <a:xfrm>
          <a:off x="795703" y="3787726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520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56</xdr:row>
      <xdr:rowOff>29308</xdr:rowOff>
    </xdr:from>
    <xdr:to>
      <xdr:col>1</xdr:col>
      <xdr:colOff>1469048</xdr:colOff>
      <xdr:row>57</xdr:row>
      <xdr:rowOff>29308</xdr:rowOff>
    </xdr:to>
    <xdr:grpSp>
      <xdr:nvGrpSpPr>
        <xdr:cNvPr id="86" name="Group 43"/>
        <xdr:cNvGrpSpPr>
          <a:grpSpLocks noChangeAspect="1"/>
        </xdr:cNvGrpSpPr>
      </xdr:nvGrpSpPr>
      <xdr:grpSpPr bwMode="auto">
        <a:xfrm flipH="1">
          <a:off x="611798" y="46235083"/>
          <a:ext cx="1190625" cy="819150"/>
          <a:chOff x="2362" y="1209"/>
          <a:chExt cx="7200" cy="4948"/>
        </a:xfrm>
      </xdr:grpSpPr>
      <xdr:sp macro="" textlink="">
        <xdr:nvSpPr>
          <xdr:cNvPr id="87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56</xdr:row>
      <xdr:rowOff>51289</xdr:rowOff>
    </xdr:from>
    <xdr:ext cx="293077" cy="197827"/>
    <xdr:sp macro="" textlink="">
      <xdr:nvSpPr>
        <xdr:cNvPr id="91" name="TextBox 90"/>
        <xdr:cNvSpPr txBox="1"/>
      </xdr:nvSpPr>
      <xdr:spPr>
        <a:xfrm>
          <a:off x="996461" y="38129308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56</xdr:row>
      <xdr:rowOff>350227</xdr:rowOff>
    </xdr:from>
    <xdr:ext cx="293077" cy="197827"/>
    <xdr:sp macro="" textlink="">
      <xdr:nvSpPr>
        <xdr:cNvPr id="92" name="TextBox 91"/>
        <xdr:cNvSpPr txBox="1"/>
      </xdr:nvSpPr>
      <xdr:spPr>
        <a:xfrm>
          <a:off x="1053610" y="3842824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56</xdr:row>
      <xdr:rowOff>619857</xdr:rowOff>
    </xdr:from>
    <xdr:ext cx="293077" cy="197827"/>
    <xdr:sp macro="" textlink="">
      <xdr:nvSpPr>
        <xdr:cNvPr id="93" name="TextBox 92"/>
        <xdr:cNvSpPr txBox="1"/>
      </xdr:nvSpPr>
      <xdr:spPr>
        <a:xfrm>
          <a:off x="1308588" y="3869787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520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57</xdr:row>
      <xdr:rowOff>29308</xdr:rowOff>
    </xdr:from>
    <xdr:to>
      <xdr:col>1</xdr:col>
      <xdr:colOff>1469048</xdr:colOff>
      <xdr:row>58</xdr:row>
      <xdr:rowOff>29308</xdr:rowOff>
    </xdr:to>
    <xdr:grpSp>
      <xdr:nvGrpSpPr>
        <xdr:cNvPr id="99" name="Group 43"/>
        <xdr:cNvGrpSpPr>
          <a:grpSpLocks noChangeAspect="1"/>
        </xdr:cNvGrpSpPr>
      </xdr:nvGrpSpPr>
      <xdr:grpSpPr bwMode="auto">
        <a:xfrm>
          <a:off x="611798" y="47054233"/>
          <a:ext cx="1190625" cy="819150"/>
          <a:chOff x="2362" y="1209"/>
          <a:chExt cx="7200" cy="4948"/>
        </a:xfrm>
      </xdr:grpSpPr>
      <xdr:sp macro="" textlink="">
        <xdr:nvSpPr>
          <xdr:cNvPr id="100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1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57</xdr:row>
      <xdr:rowOff>51289</xdr:rowOff>
    </xdr:from>
    <xdr:ext cx="293077" cy="197827"/>
    <xdr:sp macro="" textlink="">
      <xdr:nvSpPr>
        <xdr:cNvPr id="104" name="TextBox 103"/>
        <xdr:cNvSpPr txBox="1"/>
      </xdr:nvSpPr>
      <xdr:spPr>
        <a:xfrm>
          <a:off x="996461" y="38129308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57</xdr:row>
      <xdr:rowOff>350227</xdr:rowOff>
    </xdr:from>
    <xdr:ext cx="293077" cy="197827"/>
    <xdr:sp macro="" textlink="">
      <xdr:nvSpPr>
        <xdr:cNvPr id="105" name="TextBox 104"/>
        <xdr:cNvSpPr txBox="1"/>
      </xdr:nvSpPr>
      <xdr:spPr>
        <a:xfrm>
          <a:off x="1090245" y="3842824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57</xdr:row>
      <xdr:rowOff>619857</xdr:rowOff>
    </xdr:from>
    <xdr:ext cx="293077" cy="197827"/>
    <xdr:sp macro="" textlink="">
      <xdr:nvSpPr>
        <xdr:cNvPr id="106" name="TextBox 105"/>
        <xdr:cNvSpPr txBox="1"/>
      </xdr:nvSpPr>
      <xdr:spPr>
        <a:xfrm>
          <a:off x="795703" y="3869787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640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58</xdr:row>
      <xdr:rowOff>29308</xdr:rowOff>
    </xdr:from>
    <xdr:to>
      <xdr:col>1</xdr:col>
      <xdr:colOff>1469048</xdr:colOff>
      <xdr:row>59</xdr:row>
      <xdr:rowOff>29308</xdr:rowOff>
    </xdr:to>
    <xdr:grpSp>
      <xdr:nvGrpSpPr>
        <xdr:cNvPr id="107" name="Group 43"/>
        <xdr:cNvGrpSpPr>
          <a:grpSpLocks noChangeAspect="1"/>
        </xdr:cNvGrpSpPr>
      </xdr:nvGrpSpPr>
      <xdr:grpSpPr bwMode="auto">
        <a:xfrm flipH="1">
          <a:off x="611798" y="47873383"/>
          <a:ext cx="1190625" cy="819150"/>
          <a:chOff x="2362" y="1209"/>
          <a:chExt cx="7200" cy="4948"/>
        </a:xfrm>
      </xdr:grpSpPr>
      <xdr:sp macro="" textlink="">
        <xdr:nvSpPr>
          <xdr:cNvPr id="108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58</xdr:row>
      <xdr:rowOff>51289</xdr:rowOff>
    </xdr:from>
    <xdr:ext cx="293077" cy="197827"/>
    <xdr:sp macro="" textlink="">
      <xdr:nvSpPr>
        <xdr:cNvPr id="112" name="TextBox 111"/>
        <xdr:cNvSpPr txBox="1"/>
      </xdr:nvSpPr>
      <xdr:spPr>
        <a:xfrm>
          <a:off x="996461" y="3894992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58</xdr:row>
      <xdr:rowOff>350227</xdr:rowOff>
    </xdr:from>
    <xdr:ext cx="293077" cy="197827"/>
    <xdr:sp macro="" textlink="">
      <xdr:nvSpPr>
        <xdr:cNvPr id="113" name="TextBox 112"/>
        <xdr:cNvSpPr txBox="1"/>
      </xdr:nvSpPr>
      <xdr:spPr>
        <a:xfrm>
          <a:off x="1053610" y="3924886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58</xdr:row>
      <xdr:rowOff>619857</xdr:rowOff>
    </xdr:from>
    <xdr:ext cx="293077" cy="197827"/>
    <xdr:sp macro="" textlink="">
      <xdr:nvSpPr>
        <xdr:cNvPr id="114" name="TextBox 113"/>
        <xdr:cNvSpPr txBox="1"/>
      </xdr:nvSpPr>
      <xdr:spPr>
        <a:xfrm>
          <a:off x="1308588" y="3951849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640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59</xdr:row>
      <xdr:rowOff>29308</xdr:rowOff>
    </xdr:from>
    <xdr:to>
      <xdr:col>1</xdr:col>
      <xdr:colOff>1469048</xdr:colOff>
      <xdr:row>60</xdr:row>
      <xdr:rowOff>29308</xdr:rowOff>
    </xdr:to>
    <xdr:grpSp>
      <xdr:nvGrpSpPr>
        <xdr:cNvPr id="120" name="Group 43"/>
        <xdr:cNvGrpSpPr>
          <a:grpSpLocks noChangeAspect="1"/>
        </xdr:cNvGrpSpPr>
      </xdr:nvGrpSpPr>
      <xdr:grpSpPr bwMode="auto">
        <a:xfrm>
          <a:off x="611798" y="48692533"/>
          <a:ext cx="1190625" cy="819150"/>
          <a:chOff x="2362" y="1209"/>
          <a:chExt cx="7200" cy="4948"/>
        </a:xfrm>
      </xdr:grpSpPr>
      <xdr:sp macro="" textlink="">
        <xdr:nvSpPr>
          <xdr:cNvPr id="121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2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3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4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59</xdr:row>
      <xdr:rowOff>51289</xdr:rowOff>
    </xdr:from>
    <xdr:ext cx="293077" cy="197827"/>
    <xdr:sp macro="" textlink="">
      <xdr:nvSpPr>
        <xdr:cNvPr id="125" name="TextBox 124"/>
        <xdr:cNvSpPr txBox="1"/>
      </xdr:nvSpPr>
      <xdr:spPr>
        <a:xfrm>
          <a:off x="996461" y="39770539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59</xdr:row>
      <xdr:rowOff>350227</xdr:rowOff>
    </xdr:from>
    <xdr:ext cx="293077" cy="197827"/>
    <xdr:sp macro="" textlink="">
      <xdr:nvSpPr>
        <xdr:cNvPr id="126" name="TextBox 125"/>
        <xdr:cNvSpPr txBox="1"/>
      </xdr:nvSpPr>
      <xdr:spPr>
        <a:xfrm>
          <a:off x="1090245" y="4006947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59</xdr:row>
      <xdr:rowOff>619857</xdr:rowOff>
    </xdr:from>
    <xdr:ext cx="293077" cy="197827"/>
    <xdr:sp macro="" textlink="">
      <xdr:nvSpPr>
        <xdr:cNvPr id="127" name="TextBox 126"/>
        <xdr:cNvSpPr txBox="1"/>
      </xdr:nvSpPr>
      <xdr:spPr>
        <a:xfrm>
          <a:off x="795703" y="4033910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760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60</xdr:row>
      <xdr:rowOff>29308</xdr:rowOff>
    </xdr:from>
    <xdr:to>
      <xdr:col>1</xdr:col>
      <xdr:colOff>1469048</xdr:colOff>
      <xdr:row>61</xdr:row>
      <xdr:rowOff>29308</xdr:rowOff>
    </xdr:to>
    <xdr:grpSp>
      <xdr:nvGrpSpPr>
        <xdr:cNvPr id="128" name="Group 43"/>
        <xdr:cNvGrpSpPr>
          <a:grpSpLocks noChangeAspect="1"/>
        </xdr:cNvGrpSpPr>
      </xdr:nvGrpSpPr>
      <xdr:grpSpPr bwMode="auto">
        <a:xfrm flipH="1">
          <a:off x="611798" y="49511683"/>
          <a:ext cx="1190625" cy="819150"/>
          <a:chOff x="2362" y="1209"/>
          <a:chExt cx="7200" cy="4948"/>
        </a:xfrm>
      </xdr:grpSpPr>
      <xdr:sp macro="" textlink="">
        <xdr:nvSpPr>
          <xdr:cNvPr id="129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0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60</xdr:row>
      <xdr:rowOff>51289</xdr:rowOff>
    </xdr:from>
    <xdr:ext cx="293077" cy="197827"/>
    <xdr:sp macro="" textlink="">
      <xdr:nvSpPr>
        <xdr:cNvPr id="133" name="TextBox 132"/>
        <xdr:cNvSpPr txBox="1"/>
      </xdr:nvSpPr>
      <xdr:spPr>
        <a:xfrm>
          <a:off x="996461" y="4059115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60</xdr:row>
      <xdr:rowOff>350227</xdr:rowOff>
    </xdr:from>
    <xdr:ext cx="293077" cy="197827"/>
    <xdr:sp macro="" textlink="">
      <xdr:nvSpPr>
        <xdr:cNvPr id="134" name="TextBox 133"/>
        <xdr:cNvSpPr txBox="1"/>
      </xdr:nvSpPr>
      <xdr:spPr>
        <a:xfrm>
          <a:off x="1053610" y="4089009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60</xdr:row>
      <xdr:rowOff>619857</xdr:rowOff>
    </xdr:from>
    <xdr:ext cx="293077" cy="197827"/>
    <xdr:sp macro="" textlink="">
      <xdr:nvSpPr>
        <xdr:cNvPr id="135" name="TextBox 134"/>
        <xdr:cNvSpPr txBox="1"/>
      </xdr:nvSpPr>
      <xdr:spPr>
        <a:xfrm>
          <a:off x="1308588" y="4115972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760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61</xdr:row>
      <xdr:rowOff>29308</xdr:rowOff>
    </xdr:from>
    <xdr:to>
      <xdr:col>1</xdr:col>
      <xdr:colOff>1469048</xdr:colOff>
      <xdr:row>62</xdr:row>
      <xdr:rowOff>29308</xdr:rowOff>
    </xdr:to>
    <xdr:grpSp>
      <xdr:nvGrpSpPr>
        <xdr:cNvPr id="141" name="Group 43"/>
        <xdr:cNvGrpSpPr>
          <a:grpSpLocks noChangeAspect="1"/>
        </xdr:cNvGrpSpPr>
      </xdr:nvGrpSpPr>
      <xdr:grpSpPr bwMode="auto">
        <a:xfrm>
          <a:off x="611798" y="50330833"/>
          <a:ext cx="1190625" cy="819150"/>
          <a:chOff x="2362" y="1209"/>
          <a:chExt cx="7200" cy="4948"/>
        </a:xfrm>
      </xdr:grpSpPr>
      <xdr:sp macro="" textlink="">
        <xdr:nvSpPr>
          <xdr:cNvPr id="142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3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4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5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61</xdr:row>
      <xdr:rowOff>51289</xdr:rowOff>
    </xdr:from>
    <xdr:ext cx="293077" cy="197827"/>
    <xdr:sp macro="" textlink="">
      <xdr:nvSpPr>
        <xdr:cNvPr id="146" name="TextBox 145"/>
        <xdr:cNvSpPr txBox="1"/>
      </xdr:nvSpPr>
      <xdr:spPr>
        <a:xfrm>
          <a:off x="996461" y="39770539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61</xdr:row>
      <xdr:rowOff>350227</xdr:rowOff>
    </xdr:from>
    <xdr:ext cx="293077" cy="197827"/>
    <xdr:sp macro="" textlink="">
      <xdr:nvSpPr>
        <xdr:cNvPr id="147" name="TextBox 146"/>
        <xdr:cNvSpPr txBox="1"/>
      </xdr:nvSpPr>
      <xdr:spPr>
        <a:xfrm>
          <a:off x="1090245" y="4006947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61</xdr:row>
      <xdr:rowOff>619857</xdr:rowOff>
    </xdr:from>
    <xdr:ext cx="293077" cy="197827"/>
    <xdr:sp macro="" textlink="">
      <xdr:nvSpPr>
        <xdr:cNvPr id="148" name="TextBox 147"/>
        <xdr:cNvSpPr txBox="1"/>
      </xdr:nvSpPr>
      <xdr:spPr>
        <a:xfrm>
          <a:off x="795703" y="4033910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62</xdr:row>
      <xdr:rowOff>29308</xdr:rowOff>
    </xdr:from>
    <xdr:to>
      <xdr:col>1</xdr:col>
      <xdr:colOff>1469048</xdr:colOff>
      <xdr:row>63</xdr:row>
      <xdr:rowOff>0</xdr:rowOff>
    </xdr:to>
    <xdr:grpSp>
      <xdr:nvGrpSpPr>
        <xdr:cNvPr id="149" name="Group 43"/>
        <xdr:cNvGrpSpPr>
          <a:grpSpLocks noChangeAspect="1"/>
        </xdr:cNvGrpSpPr>
      </xdr:nvGrpSpPr>
      <xdr:grpSpPr bwMode="auto">
        <a:xfrm flipH="1">
          <a:off x="611798" y="51149983"/>
          <a:ext cx="1190625" cy="789842"/>
          <a:chOff x="2362" y="1209"/>
          <a:chExt cx="7200" cy="4948"/>
        </a:xfrm>
      </xdr:grpSpPr>
      <xdr:sp macro="" textlink="">
        <xdr:nvSpPr>
          <xdr:cNvPr id="150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1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2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3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62</xdr:row>
      <xdr:rowOff>51289</xdr:rowOff>
    </xdr:from>
    <xdr:ext cx="293077" cy="197827"/>
    <xdr:sp macro="" textlink="">
      <xdr:nvSpPr>
        <xdr:cNvPr id="154" name="TextBox 153"/>
        <xdr:cNvSpPr txBox="1"/>
      </xdr:nvSpPr>
      <xdr:spPr>
        <a:xfrm>
          <a:off x="996461" y="4059115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62</xdr:row>
      <xdr:rowOff>350227</xdr:rowOff>
    </xdr:from>
    <xdr:ext cx="293077" cy="197827"/>
    <xdr:sp macro="" textlink="">
      <xdr:nvSpPr>
        <xdr:cNvPr id="155" name="TextBox 154"/>
        <xdr:cNvSpPr txBox="1"/>
      </xdr:nvSpPr>
      <xdr:spPr>
        <a:xfrm>
          <a:off x="1053610" y="4089009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62</xdr:row>
      <xdr:rowOff>619857</xdr:rowOff>
    </xdr:from>
    <xdr:ext cx="293077" cy="197827"/>
    <xdr:sp macro="" textlink="">
      <xdr:nvSpPr>
        <xdr:cNvPr id="156" name="TextBox 155"/>
        <xdr:cNvSpPr txBox="1"/>
      </xdr:nvSpPr>
      <xdr:spPr>
        <a:xfrm>
          <a:off x="1308588" y="4115972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659423</xdr:colOff>
      <xdr:row>63</xdr:row>
      <xdr:rowOff>51289</xdr:rowOff>
    </xdr:from>
    <xdr:ext cx="293077" cy="197827"/>
    <xdr:sp macro="" textlink="">
      <xdr:nvSpPr>
        <xdr:cNvPr id="172" name="TextBox 171"/>
        <xdr:cNvSpPr txBox="1"/>
      </xdr:nvSpPr>
      <xdr:spPr>
        <a:xfrm>
          <a:off x="996461" y="4387361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63</xdr:row>
      <xdr:rowOff>350227</xdr:rowOff>
    </xdr:from>
    <xdr:ext cx="293077" cy="197827"/>
    <xdr:sp macro="" textlink="">
      <xdr:nvSpPr>
        <xdr:cNvPr id="173" name="TextBox 172"/>
        <xdr:cNvSpPr txBox="1"/>
      </xdr:nvSpPr>
      <xdr:spPr>
        <a:xfrm>
          <a:off x="1053610" y="4417255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200</a:t>
          </a:r>
          <a:endParaRPr lang="el-GR" sz="800"/>
        </a:p>
      </xdr:txBody>
    </xdr:sp>
    <xdr:clientData/>
  </xdr:oneCellAnchor>
  <xdr:oneCellAnchor>
    <xdr:from>
      <xdr:col>1</xdr:col>
      <xdr:colOff>392723</xdr:colOff>
      <xdr:row>63</xdr:row>
      <xdr:rowOff>495299</xdr:rowOff>
    </xdr:from>
    <xdr:ext cx="293077" cy="197827"/>
    <xdr:sp macro="" textlink="">
      <xdr:nvSpPr>
        <xdr:cNvPr id="174" name="TextBox 173"/>
        <xdr:cNvSpPr txBox="1"/>
      </xdr:nvSpPr>
      <xdr:spPr>
        <a:xfrm>
          <a:off x="729761" y="4513824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659423</xdr:colOff>
      <xdr:row>64</xdr:row>
      <xdr:rowOff>51289</xdr:rowOff>
    </xdr:from>
    <xdr:ext cx="293077" cy="197827"/>
    <xdr:sp macro="" textlink="">
      <xdr:nvSpPr>
        <xdr:cNvPr id="189" name="TextBox 188"/>
        <xdr:cNvSpPr txBox="1"/>
      </xdr:nvSpPr>
      <xdr:spPr>
        <a:xfrm>
          <a:off x="996461" y="4387361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848457</xdr:colOff>
      <xdr:row>64</xdr:row>
      <xdr:rowOff>423497</xdr:rowOff>
    </xdr:from>
    <xdr:ext cx="293077" cy="197827"/>
    <xdr:sp macro="" textlink="">
      <xdr:nvSpPr>
        <xdr:cNvPr id="190" name="TextBox 189"/>
        <xdr:cNvSpPr txBox="1"/>
      </xdr:nvSpPr>
      <xdr:spPr>
        <a:xfrm>
          <a:off x="1185495" y="4588705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546589</xdr:colOff>
      <xdr:row>64</xdr:row>
      <xdr:rowOff>356088</xdr:rowOff>
    </xdr:from>
    <xdr:ext cx="293077" cy="197827"/>
    <xdr:sp macro="" textlink="">
      <xdr:nvSpPr>
        <xdr:cNvPr id="191" name="TextBox 190"/>
        <xdr:cNvSpPr txBox="1"/>
      </xdr:nvSpPr>
      <xdr:spPr>
        <a:xfrm>
          <a:off x="883627" y="4581964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200</a:t>
          </a:r>
          <a:endParaRPr lang="el-GR" sz="800"/>
        </a:p>
      </xdr:txBody>
    </xdr:sp>
    <xdr:clientData/>
  </xdr:oneCellAnchor>
  <xdr:twoCellAnchor>
    <xdr:from>
      <xdr:col>1</xdr:col>
      <xdr:colOff>357554</xdr:colOff>
      <xdr:row>63</xdr:row>
      <xdr:rowOff>249091</xdr:rowOff>
    </xdr:from>
    <xdr:to>
      <xdr:col>1</xdr:col>
      <xdr:colOff>1242647</xdr:colOff>
      <xdr:row>63</xdr:row>
      <xdr:rowOff>626938</xdr:rowOff>
    </xdr:to>
    <xdr:grpSp>
      <xdr:nvGrpSpPr>
        <xdr:cNvPr id="2096" name="Group 48"/>
        <xdr:cNvGrpSpPr>
          <a:grpSpLocks/>
        </xdr:cNvGrpSpPr>
      </xdr:nvGrpSpPr>
      <xdr:grpSpPr bwMode="auto">
        <a:xfrm>
          <a:off x="690929" y="52188916"/>
          <a:ext cx="885093" cy="377847"/>
          <a:chOff x="3318" y="2309"/>
          <a:chExt cx="5337" cy="2277"/>
        </a:xfrm>
      </xdr:grpSpPr>
      <xdr:cxnSp macro="">
        <xdr:nvCxnSpPr>
          <xdr:cNvPr id="2097" name="AutoShape 49"/>
          <xdr:cNvCxnSpPr>
            <a:cxnSpLocks noChangeShapeType="1"/>
          </xdr:cNvCxnSpPr>
        </xdr:nvCxn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98" name="AutoShape 50"/>
          <xdr:cNvCxnSpPr>
            <a:cxnSpLocks noChangeShapeType="1"/>
          </xdr:cNvCxnSpPr>
        </xdr:nvCxnSpPr>
        <xdr:spPr bwMode="auto">
          <a:xfrm>
            <a:off x="5327" y="2388"/>
            <a:ext cx="1" cy="21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99" name="AutoShape 51"/>
          <xdr:cNvCxnSpPr>
            <a:cxnSpLocks noChangeShapeType="1"/>
          </xdr:cNvCxnSpPr>
        </xdr:nvCxnSpPr>
        <xdr:spPr bwMode="auto">
          <a:xfrm flipV="1">
            <a:off x="3362" y="2309"/>
            <a:ext cx="1" cy="2277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</xdr:col>
      <xdr:colOff>271095</xdr:colOff>
      <xdr:row>64</xdr:row>
      <xdr:rowOff>234436</xdr:rowOff>
    </xdr:from>
    <xdr:to>
      <xdr:col>1</xdr:col>
      <xdr:colOff>1156187</xdr:colOff>
      <xdr:row>64</xdr:row>
      <xdr:rowOff>612283</xdr:rowOff>
    </xdr:to>
    <xdr:grpSp>
      <xdr:nvGrpSpPr>
        <xdr:cNvPr id="203" name="Group 48"/>
        <xdr:cNvGrpSpPr>
          <a:grpSpLocks/>
        </xdr:cNvGrpSpPr>
      </xdr:nvGrpSpPr>
      <xdr:grpSpPr bwMode="auto">
        <a:xfrm flipH="1">
          <a:off x="604470" y="52993411"/>
          <a:ext cx="885092" cy="377847"/>
          <a:chOff x="3318" y="2309"/>
          <a:chExt cx="5337" cy="2277"/>
        </a:xfrm>
      </xdr:grpSpPr>
      <xdr:cxnSp macro="">
        <xdr:nvCxnSpPr>
          <xdr:cNvPr id="204" name="AutoShape 49"/>
          <xdr:cNvCxnSpPr>
            <a:cxnSpLocks noChangeShapeType="1"/>
          </xdr:cNvCxnSpPr>
        </xdr:nvCxnSpPr>
        <xdr:spPr bwMode="auto">
          <a:xfrm flipH="1"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5" name="AutoShape 50"/>
          <xdr:cNvCxnSpPr>
            <a:cxnSpLocks noChangeShapeType="1"/>
          </xdr:cNvCxnSpPr>
        </xdr:nvCxnSpPr>
        <xdr:spPr bwMode="auto">
          <a:xfrm>
            <a:off x="5327" y="2388"/>
            <a:ext cx="1" cy="21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6" name="AutoShape 51"/>
          <xdr:cNvCxnSpPr>
            <a:cxnSpLocks noChangeShapeType="1"/>
          </xdr:cNvCxnSpPr>
        </xdr:nvCxnSpPr>
        <xdr:spPr bwMode="auto">
          <a:xfrm flipV="1">
            <a:off x="3318" y="2309"/>
            <a:ext cx="1" cy="2277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1</xdr:col>
      <xdr:colOff>315057</xdr:colOff>
      <xdr:row>84</xdr:row>
      <xdr:rowOff>21981</xdr:rowOff>
    </xdr:from>
    <xdr:to>
      <xdr:col>1</xdr:col>
      <xdr:colOff>1341120</xdr:colOff>
      <xdr:row>84</xdr:row>
      <xdr:rowOff>791308</xdr:rowOff>
    </xdr:to>
    <xdr:pic>
      <xdr:nvPicPr>
        <xdr:cNvPr id="208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095" y="48768000"/>
          <a:ext cx="1026063" cy="769327"/>
        </a:xfrm>
        <a:prstGeom prst="rect">
          <a:avLst/>
        </a:prstGeom>
      </xdr:spPr>
    </xdr:pic>
    <xdr:clientData/>
  </xdr:twoCellAnchor>
  <xdr:twoCellAnchor editAs="oneCell">
    <xdr:from>
      <xdr:col>1</xdr:col>
      <xdr:colOff>315058</xdr:colOff>
      <xdr:row>83</xdr:row>
      <xdr:rowOff>36633</xdr:rowOff>
    </xdr:from>
    <xdr:to>
      <xdr:col>1</xdr:col>
      <xdr:colOff>1341121</xdr:colOff>
      <xdr:row>83</xdr:row>
      <xdr:rowOff>805960</xdr:rowOff>
    </xdr:to>
    <xdr:pic>
      <xdr:nvPicPr>
        <xdr:cNvPr id="209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52096" y="47962037"/>
          <a:ext cx="1026063" cy="769327"/>
        </a:xfrm>
        <a:prstGeom prst="rect">
          <a:avLst/>
        </a:prstGeom>
      </xdr:spPr>
    </xdr:pic>
    <xdr:clientData/>
  </xdr:twoCellAnchor>
  <xdr:oneCellAnchor>
    <xdr:from>
      <xdr:col>1</xdr:col>
      <xdr:colOff>315057</xdr:colOff>
      <xdr:row>86</xdr:row>
      <xdr:rowOff>21981</xdr:rowOff>
    </xdr:from>
    <xdr:ext cx="1026063" cy="769327"/>
    <xdr:pic>
      <xdr:nvPicPr>
        <xdr:cNvPr id="210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095" y="48768000"/>
          <a:ext cx="1026063" cy="769327"/>
        </a:xfrm>
        <a:prstGeom prst="rect">
          <a:avLst/>
        </a:prstGeom>
      </xdr:spPr>
    </xdr:pic>
    <xdr:clientData/>
  </xdr:oneCellAnchor>
  <xdr:oneCellAnchor>
    <xdr:from>
      <xdr:col>1</xdr:col>
      <xdr:colOff>315058</xdr:colOff>
      <xdr:row>85</xdr:row>
      <xdr:rowOff>36633</xdr:rowOff>
    </xdr:from>
    <xdr:ext cx="1026063" cy="769327"/>
    <xdr:pic>
      <xdr:nvPicPr>
        <xdr:cNvPr id="211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52096" y="47962037"/>
          <a:ext cx="1026063" cy="769327"/>
        </a:xfrm>
        <a:prstGeom prst="rect">
          <a:avLst/>
        </a:prstGeom>
      </xdr:spPr>
    </xdr:pic>
    <xdr:clientData/>
  </xdr:oneCellAnchor>
  <xdr:oneCellAnchor>
    <xdr:from>
      <xdr:col>1</xdr:col>
      <xdr:colOff>315057</xdr:colOff>
      <xdr:row>88</xdr:row>
      <xdr:rowOff>21981</xdr:rowOff>
    </xdr:from>
    <xdr:ext cx="1026063" cy="769327"/>
    <xdr:pic>
      <xdr:nvPicPr>
        <xdr:cNvPr id="212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095" y="48768000"/>
          <a:ext cx="1026063" cy="769327"/>
        </a:xfrm>
        <a:prstGeom prst="rect">
          <a:avLst/>
        </a:prstGeom>
      </xdr:spPr>
    </xdr:pic>
    <xdr:clientData/>
  </xdr:oneCellAnchor>
  <xdr:oneCellAnchor>
    <xdr:from>
      <xdr:col>1</xdr:col>
      <xdr:colOff>315058</xdr:colOff>
      <xdr:row>87</xdr:row>
      <xdr:rowOff>36633</xdr:rowOff>
    </xdr:from>
    <xdr:ext cx="1026063" cy="769327"/>
    <xdr:pic>
      <xdr:nvPicPr>
        <xdr:cNvPr id="213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52096" y="47962037"/>
          <a:ext cx="1026063" cy="769327"/>
        </a:xfrm>
        <a:prstGeom prst="rect">
          <a:avLst/>
        </a:prstGeom>
      </xdr:spPr>
    </xdr:pic>
    <xdr:clientData/>
  </xdr:oneCellAnchor>
  <xdr:oneCellAnchor>
    <xdr:from>
      <xdr:col>1</xdr:col>
      <xdr:colOff>315057</xdr:colOff>
      <xdr:row>90</xdr:row>
      <xdr:rowOff>21981</xdr:rowOff>
    </xdr:from>
    <xdr:ext cx="1026063" cy="769327"/>
    <xdr:pic>
      <xdr:nvPicPr>
        <xdr:cNvPr id="214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095" y="52050462"/>
          <a:ext cx="1026063" cy="769327"/>
        </a:xfrm>
        <a:prstGeom prst="rect">
          <a:avLst/>
        </a:prstGeom>
      </xdr:spPr>
    </xdr:pic>
    <xdr:clientData/>
  </xdr:oneCellAnchor>
  <xdr:oneCellAnchor>
    <xdr:from>
      <xdr:col>1</xdr:col>
      <xdr:colOff>315058</xdr:colOff>
      <xdr:row>89</xdr:row>
      <xdr:rowOff>36633</xdr:rowOff>
    </xdr:from>
    <xdr:ext cx="1026063" cy="769327"/>
    <xdr:pic>
      <xdr:nvPicPr>
        <xdr:cNvPr id="215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52096" y="51244498"/>
          <a:ext cx="1026063" cy="769327"/>
        </a:xfrm>
        <a:prstGeom prst="rect">
          <a:avLst/>
        </a:prstGeom>
      </xdr:spPr>
    </xdr:pic>
    <xdr:clientData/>
  </xdr:oneCellAnchor>
  <xdr:oneCellAnchor>
    <xdr:from>
      <xdr:col>1</xdr:col>
      <xdr:colOff>315057</xdr:colOff>
      <xdr:row>92</xdr:row>
      <xdr:rowOff>21981</xdr:rowOff>
    </xdr:from>
    <xdr:ext cx="1026063" cy="769327"/>
    <xdr:pic>
      <xdr:nvPicPr>
        <xdr:cNvPr id="216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095" y="52050462"/>
          <a:ext cx="1026063" cy="769327"/>
        </a:xfrm>
        <a:prstGeom prst="rect">
          <a:avLst/>
        </a:prstGeom>
      </xdr:spPr>
    </xdr:pic>
    <xdr:clientData/>
  </xdr:oneCellAnchor>
  <xdr:oneCellAnchor>
    <xdr:from>
      <xdr:col>1</xdr:col>
      <xdr:colOff>315058</xdr:colOff>
      <xdr:row>91</xdr:row>
      <xdr:rowOff>36633</xdr:rowOff>
    </xdr:from>
    <xdr:ext cx="1026063" cy="769327"/>
    <xdr:pic>
      <xdr:nvPicPr>
        <xdr:cNvPr id="217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52096" y="54526960"/>
          <a:ext cx="1026063" cy="769327"/>
        </a:xfrm>
        <a:prstGeom prst="rect">
          <a:avLst/>
        </a:prstGeom>
      </xdr:spPr>
    </xdr:pic>
    <xdr:clientData/>
  </xdr:oneCellAnchor>
  <xdr:oneCellAnchor>
    <xdr:from>
      <xdr:col>1</xdr:col>
      <xdr:colOff>315057</xdr:colOff>
      <xdr:row>94</xdr:row>
      <xdr:rowOff>21981</xdr:rowOff>
    </xdr:from>
    <xdr:ext cx="1026063" cy="769327"/>
    <xdr:pic>
      <xdr:nvPicPr>
        <xdr:cNvPr id="218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095" y="55332923"/>
          <a:ext cx="1026063" cy="769327"/>
        </a:xfrm>
        <a:prstGeom prst="rect">
          <a:avLst/>
        </a:prstGeom>
      </xdr:spPr>
    </xdr:pic>
    <xdr:clientData/>
  </xdr:oneCellAnchor>
  <xdr:oneCellAnchor>
    <xdr:from>
      <xdr:col>1</xdr:col>
      <xdr:colOff>315058</xdr:colOff>
      <xdr:row>93</xdr:row>
      <xdr:rowOff>36633</xdr:rowOff>
    </xdr:from>
    <xdr:ext cx="1026063" cy="769327"/>
    <xdr:pic>
      <xdr:nvPicPr>
        <xdr:cNvPr id="219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52096" y="54526960"/>
          <a:ext cx="1026063" cy="769327"/>
        </a:xfrm>
        <a:prstGeom prst="rect">
          <a:avLst/>
        </a:prstGeom>
      </xdr:spPr>
    </xdr:pic>
    <xdr:clientData/>
  </xdr:oneCellAnchor>
  <xdr:oneCellAnchor>
    <xdr:from>
      <xdr:col>1</xdr:col>
      <xdr:colOff>315057</xdr:colOff>
      <xdr:row>96</xdr:row>
      <xdr:rowOff>21981</xdr:rowOff>
    </xdr:from>
    <xdr:ext cx="1026063" cy="769327"/>
    <xdr:pic>
      <xdr:nvPicPr>
        <xdr:cNvPr id="220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095" y="56974154"/>
          <a:ext cx="1026063" cy="769327"/>
        </a:xfrm>
        <a:prstGeom prst="rect">
          <a:avLst/>
        </a:prstGeom>
      </xdr:spPr>
    </xdr:pic>
    <xdr:clientData/>
  </xdr:oneCellAnchor>
  <xdr:oneCellAnchor>
    <xdr:from>
      <xdr:col>1</xdr:col>
      <xdr:colOff>315058</xdr:colOff>
      <xdr:row>95</xdr:row>
      <xdr:rowOff>36633</xdr:rowOff>
    </xdr:from>
    <xdr:ext cx="1026063" cy="769327"/>
    <xdr:pic>
      <xdr:nvPicPr>
        <xdr:cNvPr id="221" name="4 - Εικόνα" descr="ΣΕΤ ΣΟΚ.jpg"/>
        <xdr:cNvPicPr/>
      </xdr:nvPicPr>
      <xdr:blipFill>
        <a:blip xmlns:r="http://schemas.openxmlformats.org/officeDocument/2006/relationships" r:embed="rId39" cstate="print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52096" y="56168191"/>
          <a:ext cx="1026063" cy="769327"/>
        </a:xfrm>
        <a:prstGeom prst="rect">
          <a:avLst/>
        </a:prstGeom>
      </xdr:spPr>
    </xdr:pic>
    <xdr:clientData/>
  </xdr:oneCellAnchor>
  <xdr:twoCellAnchor editAs="oneCell">
    <xdr:from>
      <xdr:col>1</xdr:col>
      <xdr:colOff>329712</xdr:colOff>
      <xdr:row>97</xdr:row>
      <xdr:rowOff>131885</xdr:rowOff>
    </xdr:from>
    <xdr:to>
      <xdr:col>1</xdr:col>
      <xdr:colOff>1333501</xdr:colOff>
      <xdr:row>97</xdr:row>
      <xdr:rowOff>748665</xdr:rowOff>
    </xdr:to>
    <xdr:pic>
      <xdr:nvPicPr>
        <xdr:cNvPr id="222" name="26 - Εικόνα" descr="ΜΑΝΙΒΕΛΑ.jpg"/>
        <xdr:cNvPicPr/>
      </xdr:nvPicPr>
      <xdr:blipFill>
        <a:blip xmlns:r="http://schemas.openxmlformats.org/officeDocument/2006/relationships" r:embed="rId40" cstate="print">
          <a:lum bright="-10000" contrast="20000"/>
        </a:blip>
        <a:stretch>
          <a:fillRect/>
        </a:stretch>
      </xdr:blipFill>
      <xdr:spPr>
        <a:xfrm>
          <a:off x="666750" y="59545904"/>
          <a:ext cx="1003789" cy="616780"/>
        </a:xfrm>
        <a:prstGeom prst="rect">
          <a:avLst/>
        </a:prstGeom>
      </xdr:spPr>
    </xdr:pic>
    <xdr:clientData/>
  </xdr:twoCellAnchor>
  <xdr:twoCellAnchor>
    <xdr:from>
      <xdr:col>1</xdr:col>
      <xdr:colOff>520211</xdr:colOff>
      <xdr:row>40</xdr:row>
      <xdr:rowOff>153866</xdr:rowOff>
    </xdr:from>
    <xdr:to>
      <xdr:col>1</xdr:col>
      <xdr:colOff>1148861</xdr:colOff>
      <xdr:row>40</xdr:row>
      <xdr:rowOff>706316</xdr:rowOff>
    </xdr:to>
    <xdr:pic>
      <xdr:nvPicPr>
        <xdr:cNvPr id="223" name="Εικόνα 222" descr="Η ΠΛ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31666962"/>
          <a:ext cx="6286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520211</xdr:colOff>
      <xdr:row>41</xdr:row>
      <xdr:rowOff>153866</xdr:rowOff>
    </xdr:from>
    <xdr:to>
      <xdr:col>1</xdr:col>
      <xdr:colOff>1148861</xdr:colOff>
      <xdr:row>41</xdr:row>
      <xdr:rowOff>706316</xdr:rowOff>
    </xdr:to>
    <xdr:pic>
      <xdr:nvPicPr>
        <xdr:cNvPr id="224" name="Εικόνα 223" descr="Η ΠΛ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31666962"/>
          <a:ext cx="6286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293077</xdr:colOff>
      <xdr:row>28</xdr:row>
      <xdr:rowOff>21981</xdr:rowOff>
    </xdr:from>
    <xdr:ext cx="1116000" cy="792000"/>
    <xdr:pic>
      <xdr:nvPicPr>
        <xdr:cNvPr id="164" name="Εικόνα 163" descr="ΡΑΟΥΛΟ 7275 (WinCE)"/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30115" y="23328923"/>
          <a:ext cx="1116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</xdr:col>
      <xdr:colOff>402982</xdr:colOff>
      <xdr:row>2</xdr:row>
      <xdr:rowOff>36634</xdr:rowOff>
    </xdr:from>
    <xdr:to>
      <xdr:col>1</xdr:col>
      <xdr:colOff>1228997</xdr:colOff>
      <xdr:row>2</xdr:row>
      <xdr:rowOff>805961</xdr:rowOff>
    </xdr:to>
    <xdr:pic>
      <xdr:nvPicPr>
        <xdr:cNvPr id="165" name="Εικόνα 16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4" t="14754" r="14944" b="7377"/>
        <a:stretch/>
      </xdr:blipFill>
      <xdr:spPr bwMode="auto">
        <a:xfrm>
          <a:off x="740020" y="1238249"/>
          <a:ext cx="826015" cy="769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653008</xdr:colOff>
      <xdr:row>65</xdr:row>
      <xdr:rowOff>137014</xdr:rowOff>
    </xdr:from>
    <xdr:to>
      <xdr:col>1</xdr:col>
      <xdr:colOff>1167358</xdr:colOff>
      <xdr:row>65</xdr:row>
      <xdr:rowOff>624255</xdr:rowOff>
    </xdr:to>
    <xdr:grpSp>
      <xdr:nvGrpSpPr>
        <xdr:cNvPr id="293" name="Group 40"/>
        <xdr:cNvGrpSpPr>
          <a:grpSpLocks/>
        </xdr:cNvGrpSpPr>
      </xdr:nvGrpSpPr>
      <xdr:grpSpPr bwMode="auto">
        <a:xfrm>
          <a:off x="986383" y="53715139"/>
          <a:ext cx="514350" cy="487241"/>
          <a:chOff x="2868" y="6897"/>
          <a:chExt cx="800" cy="773"/>
        </a:xfrm>
      </xdr:grpSpPr>
      <xdr:cxnSp macro="">
        <xdr:nvCxnSpPr>
          <xdr:cNvPr id="294" name="AutoShape 41"/>
          <xdr:cNvCxnSpPr>
            <a:cxnSpLocks noChangeShapeType="1"/>
          </xdr:cNvCxnSpPr>
        </xdr:nvCxnSpPr>
        <xdr:spPr bwMode="auto">
          <a:xfrm>
            <a:off x="2871" y="6897"/>
            <a:ext cx="0" cy="7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5" name="AutoShape 42"/>
          <xdr:cNvCxnSpPr>
            <a:cxnSpLocks noChangeShapeType="1"/>
          </xdr:cNvCxnSpPr>
        </xdr:nvCxnSpPr>
        <xdr:spPr bwMode="auto">
          <a:xfrm>
            <a:off x="2868" y="7650"/>
            <a:ext cx="800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oneCellAnchor>
    <xdr:from>
      <xdr:col>1</xdr:col>
      <xdr:colOff>681405</xdr:colOff>
      <xdr:row>65</xdr:row>
      <xdr:rowOff>600808</xdr:rowOff>
    </xdr:from>
    <xdr:ext cx="399148" cy="197827"/>
    <xdr:sp macro="" textlink="">
      <xdr:nvSpPr>
        <xdr:cNvPr id="296" name="TextBox 295"/>
        <xdr:cNvSpPr txBox="1"/>
      </xdr:nvSpPr>
      <xdr:spPr>
        <a:xfrm>
          <a:off x="1018443" y="50167443"/>
          <a:ext cx="399148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400</a:t>
          </a:r>
          <a:endParaRPr lang="el-GR" sz="800"/>
        </a:p>
      </xdr:txBody>
    </xdr:sp>
    <xdr:clientData/>
  </xdr:oneCellAnchor>
  <xdr:oneCellAnchor>
    <xdr:from>
      <xdr:col>1</xdr:col>
      <xdr:colOff>351693</xdr:colOff>
      <xdr:row>65</xdr:row>
      <xdr:rowOff>278423</xdr:rowOff>
    </xdr:from>
    <xdr:ext cx="293077" cy="197827"/>
    <xdr:sp macro="" textlink="">
      <xdr:nvSpPr>
        <xdr:cNvPr id="297" name="TextBox 296"/>
        <xdr:cNvSpPr txBox="1"/>
      </xdr:nvSpPr>
      <xdr:spPr>
        <a:xfrm>
          <a:off x="688731" y="49845058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53</xdr:row>
      <xdr:rowOff>29308</xdr:rowOff>
    </xdr:from>
    <xdr:to>
      <xdr:col>1</xdr:col>
      <xdr:colOff>1469048</xdr:colOff>
      <xdr:row>54</xdr:row>
      <xdr:rowOff>29308</xdr:rowOff>
    </xdr:to>
    <xdr:grpSp>
      <xdr:nvGrpSpPr>
        <xdr:cNvPr id="298" name="Group 43"/>
        <xdr:cNvGrpSpPr>
          <a:grpSpLocks noChangeAspect="1"/>
        </xdr:cNvGrpSpPr>
      </xdr:nvGrpSpPr>
      <xdr:grpSpPr bwMode="auto">
        <a:xfrm>
          <a:off x="611798" y="43777633"/>
          <a:ext cx="1190625" cy="819150"/>
          <a:chOff x="2362" y="1209"/>
          <a:chExt cx="7200" cy="4948"/>
        </a:xfrm>
      </xdr:grpSpPr>
      <xdr:sp macro="" textlink="">
        <xdr:nvSpPr>
          <xdr:cNvPr id="299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0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1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2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53</xdr:row>
      <xdr:rowOff>51289</xdr:rowOff>
    </xdr:from>
    <xdr:ext cx="293077" cy="197827"/>
    <xdr:sp macro="" textlink="">
      <xdr:nvSpPr>
        <xdr:cNvPr id="303" name="TextBox 302"/>
        <xdr:cNvSpPr txBox="1"/>
      </xdr:nvSpPr>
      <xdr:spPr>
        <a:xfrm>
          <a:off x="996461" y="39770539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53</xdr:row>
      <xdr:rowOff>350227</xdr:rowOff>
    </xdr:from>
    <xdr:ext cx="293077" cy="197827"/>
    <xdr:sp macro="" textlink="">
      <xdr:nvSpPr>
        <xdr:cNvPr id="304" name="TextBox 303"/>
        <xdr:cNvSpPr txBox="1"/>
      </xdr:nvSpPr>
      <xdr:spPr>
        <a:xfrm>
          <a:off x="1090245" y="4006947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53</xdr:row>
      <xdr:rowOff>619857</xdr:rowOff>
    </xdr:from>
    <xdr:ext cx="293077" cy="197827"/>
    <xdr:sp macro="" textlink="">
      <xdr:nvSpPr>
        <xdr:cNvPr id="305" name="TextBox 304"/>
        <xdr:cNvSpPr txBox="1"/>
      </xdr:nvSpPr>
      <xdr:spPr>
        <a:xfrm>
          <a:off x="795703" y="4033910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54</xdr:row>
      <xdr:rowOff>29308</xdr:rowOff>
    </xdr:from>
    <xdr:to>
      <xdr:col>1</xdr:col>
      <xdr:colOff>1469048</xdr:colOff>
      <xdr:row>55</xdr:row>
      <xdr:rowOff>29308</xdr:rowOff>
    </xdr:to>
    <xdr:grpSp>
      <xdr:nvGrpSpPr>
        <xdr:cNvPr id="306" name="Group 43"/>
        <xdr:cNvGrpSpPr>
          <a:grpSpLocks noChangeAspect="1"/>
        </xdr:cNvGrpSpPr>
      </xdr:nvGrpSpPr>
      <xdr:grpSpPr bwMode="auto">
        <a:xfrm flipH="1">
          <a:off x="611798" y="44596783"/>
          <a:ext cx="1190625" cy="819150"/>
          <a:chOff x="2362" y="1209"/>
          <a:chExt cx="7200" cy="4948"/>
        </a:xfrm>
      </xdr:grpSpPr>
      <xdr:sp macro="" textlink="">
        <xdr:nvSpPr>
          <xdr:cNvPr id="307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9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0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54</xdr:row>
      <xdr:rowOff>51289</xdr:rowOff>
    </xdr:from>
    <xdr:ext cx="293077" cy="197827"/>
    <xdr:sp macro="" textlink="">
      <xdr:nvSpPr>
        <xdr:cNvPr id="311" name="TextBox 310"/>
        <xdr:cNvSpPr txBox="1"/>
      </xdr:nvSpPr>
      <xdr:spPr>
        <a:xfrm>
          <a:off x="996461" y="4059115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54</xdr:row>
      <xdr:rowOff>350227</xdr:rowOff>
    </xdr:from>
    <xdr:ext cx="293077" cy="197827"/>
    <xdr:sp macro="" textlink="">
      <xdr:nvSpPr>
        <xdr:cNvPr id="312" name="TextBox 311"/>
        <xdr:cNvSpPr txBox="1"/>
      </xdr:nvSpPr>
      <xdr:spPr>
        <a:xfrm>
          <a:off x="1053610" y="4089009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54</xdr:row>
      <xdr:rowOff>619857</xdr:rowOff>
    </xdr:from>
    <xdr:ext cx="293077" cy="197827"/>
    <xdr:sp macro="" textlink="">
      <xdr:nvSpPr>
        <xdr:cNvPr id="313" name="TextBox 312"/>
        <xdr:cNvSpPr txBox="1"/>
      </xdr:nvSpPr>
      <xdr:spPr>
        <a:xfrm>
          <a:off x="1308588" y="4115972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55</xdr:row>
      <xdr:rowOff>29308</xdr:rowOff>
    </xdr:from>
    <xdr:to>
      <xdr:col>1</xdr:col>
      <xdr:colOff>1469048</xdr:colOff>
      <xdr:row>56</xdr:row>
      <xdr:rowOff>29308</xdr:rowOff>
    </xdr:to>
    <xdr:grpSp>
      <xdr:nvGrpSpPr>
        <xdr:cNvPr id="314" name="Group 43"/>
        <xdr:cNvGrpSpPr>
          <a:grpSpLocks noChangeAspect="1"/>
        </xdr:cNvGrpSpPr>
      </xdr:nvGrpSpPr>
      <xdr:grpSpPr bwMode="auto">
        <a:xfrm>
          <a:off x="611798" y="45415933"/>
          <a:ext cx="1190625" cy="819150"/>
          <a:chOff x="2362" y="1209"/>
          <a:chExt cx="7200" cy="4948"/>
        </a:xfrm>
      </xdr:grpSpPr>
      <xdr:sp macro="" textlink="">
        <xdr:nvSpPr>
          <xdr:cNvPr id="315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6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55</xdr:row>
      <xdr:rowOff>51289</xdr:rowOff>
    </xdr:from>
    <xdr:ext cx="293077" cy="197827"/>
    <xdr:sp macro="" textlink="">
      <xdr:nvSpPr>
        <xdr:cNvPr id="319" name="TextBox 318"/>
        <xdr:cNvSpPr txBox="1"/>
      </xdr:nvSpPr>
      <xdr:spPr>
        <a:xfrm>
          <a:off x="996461" y="41411770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55</xdr:row>
      <xdr:rowOff>350227</xdr:rowOff>
    </xdr:from>
    <xdr:ext cx="293077" cy="197827"/>
    <xdr:sp macro="" textlink="">
      <xdr:nvSpPr>
        <xdr:cNvPr id="320" name="TextBox 319"/>
        <xdr:cNvSpPr txBox="1"/>
      </xdr:nvSpPr>
      <xdr:spPr>
        <a:xfrm>
          <a:off x="1090245" y="41710708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55</xdr:row>
      <xdr:rowOff>619857</xdr:rowOff>
    </xdr:from>
    <xdr:ext cx="293077" cy="197827"/>
    <xdr:sp macro="" textlink="">
      <xdr:nvSpPr>
        <xdr:cNvPr id="321" name="TextBox 320"/>
        <xdr:cNvSpPr txBox="1"/>
      </xdr:nvSpPr>
      <xdr:spPr>
        <a:xfrm>
          <a:off x="795703" y="41980338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520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56</xdr:row>
      <xdr:rowOff>29308</xdr:rowOff>
    </xdr:from>
    <xdr:to>
      <xdr:col>1</xdr:col>
      <xdr:colOff>1469048</xdr:colOff>
      <xdr:row>57</xdr:row>
      <xdr:rowOff>29308</xdr:rowOff>
    </xdr:to>
    <xdr:grpSp>
      <xdr:nvGrpSpPr>
        <xdr:cNvPr id="322" name="Group 43"/>
        <xdr:cNvGrpSpPr>
          <a:grpSpLocks noChangeAspect="1"/>
        </xdr:cNvGrpSpPr>
      </xdr:nvGrpSpPr>
      <xdr:grpSpPr bwMode="auto">
        <a:xfrm flipH="1">
          <a:off x="611798" y="46235083"/>
          <a:ext cx="1190625" cy="819150"/>
          <a:chOff x="2362" y="1209"/>
          <a:chExt cx="7200" cy="4948"/>
        </a:xfrm>
      </xdr:grpSpPr>
      <xdr:sp macro="" textlink="">
        <xdr:nvSpPr>
          <xdr:cNvPr id="323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4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56</xdr:row>
      <xdr:rowOff>51289</xdr:rowOff>
    </xdr:from>
    <xdr:ext cx="293077" cy="197827"/>
    <xdr:sp macro="" textlink="">
      <xdr:nvSpPr>
        <xdr:cNvPr id="327" name="TextBox 326"/>
        <xdr:cNvSpPr txBox="1"/>
      </xdr:nvSpPr>
      <xdr:spPr>
        <a:xfrm>
          <a:off x="996461" y="4223238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56</xdr:row>
      <xdr:rowOff>350227</xdr:rowOff>
    </xdr:from>
    <xdr:ext cx="293077" cy="197827"/>
    <xdr:sp macro="" textlink="">
      <xdr:nvSpPr>
        <xdr:cNvPr id="328" name="TextBox 327"/>
        <xdr:cNvSpPr txBox="1"/>
      </xdr:nvSpPr>
      <xdr:spPr>
        <a:xfrm>
          <a:off x="1053610" y="4253132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56</xdr:row>
      <xdr:rowOff>619857</xdr:rowOff>
    </xdr:from>
    <xdr:ext cx="293077" cy="197827"/>
    <xdr:sp macro="" textlink="">
      <xdr:nvSpPr>
        <xdr:cNvPr id="329" name="TextBox 328"/>
        <xdr:cNvSpPr txBox="1"/>
      </xdr:nvSpPr>
      <xdr:spPr>
        <a:xfrm>
          <a:off x="1308588" y="4280095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520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57</xdr:row>
      <xdr:rowOff>29308</xdr:rowOff>
    </xdr:from>
    <xdr:to>
      <xdr:col>1</xdr:col>
      <xdr:colOff>1469048</xdr:colOff>
      <xdr:row>58</xdr:row>
      <xdr:rowOff>29308</xdr:rowOff>
    </xdr:to>
    <xdr:grpSp>
      <xdr:nvGrpSpPr>
        <xdr:cNvPr id="330" name="Group 43"/>
        <xdr:cNvGrpSpPr>
          <a:grpSpLocks noChangeAspect="1"/>
        </xdr:cNvGrpSpPr>
      </xdr:nvGrpSpPr>
      <xdr:grpSpPr bwMode="auto">
        <a:xfrm>
          <a:off x="611798" y="47054233"/>
          <a:ext cx="1190625" cy="819150"/>
          <a:chOff x="2362" y="1209"/>
          <a:chExt cx="7200" cy="4948"/>
        </a:xfrm>
      </xdr:grpSpPr>
      <xdr:sp macro="" textlink="">
        <xdr:nvSpPr>
          <xdr:cNvPr id="331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2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57</xdr:row>
      <xdr:rowOff>51289</xdr:rowOff>
    </xdr:from>
    <xdr:ext cx="293077" cy="197827"/>
    <xdr:sp macro="" textlink="">
      <xdr:nvSpPr>
        <xdr:cNvPr id="335" name="TextBox 334"/>
        <xdr:cNvSpPr txBox="1"/>
      </xdr:nvSpPr>
      <xdr:spPr>
        <a:xfrm>
          <a:off x="996461" y="4305300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57</xdr:row>
      <xdr:rowOff>350227</xdr:rowOff>
    </xdr:from>
    <xdr:ext cx="293077" cy="197827"/>
    <xdr:sp macro="" textlink="">
      <xdr:nvSpPr>
        <xdr:cNvPr id="336" name="TextBox 335"/>
        <xdr:cNvSpPr txBox="1"/>
      </xdr:nvSpPr>
      <xdr:spPr>
        <a:xfrm>
          <a:off x="1090245" y="43351939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57</xdr:row>
      <xdr:rowOff>619857</xdr:rowOff>
    </xdr:from>
    <xdr:ext cx="293077" cy="197827"/>
    <xdr:sp macro="" textlink="">
      <xdr:nvSpPr>
        <xdr:cNvPr id="337" name="TextBox 336"/>
        <xdr:cNvSpPr txBox="1"/>
      </xdr:nvSpPr>
      <xdr:spPr>
        <a:xfrm>
          <a:off x="795703" y="43621569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640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58</xdr:row>
      <xdr:rowOff>29308</xdr:rowOff>
    </xdr:from>
    <xdr:to>
      <xdr:col>1</xdr:col>
      <xdr:colOff>1469048</xdr:colOff>
      <xdr:row>59</xdr:row>
      <xdr:rowOff>29308</xdr:rowOff>
    </xdr:to>
    <xdr:grpSp>
      <xdr:nvGrpSpPr>
        <xdr:cNvPr id="338" name="Group 43"/>
        <xdr:cNvGrpSpPr>
          <a:grpSpLocks noChangeAspect="1"/>
        </xdr:cNvGrpSpPr>
      </xdr:nvGrpSpPr>
      <xdr:grpSpPr bwMode="auto">
        <a:xfrm flipH="1">
          <a:off x="611798" y="47873383"/>
          <a:ext cx="1190625" cy="819150"/>
          <a:chOff x="2362" y="1209"/>
          <a:chExt cx="7200" cy="4948"/>
        </a:xfrm>
      </xdr:grpSpPr>
      <xdr:sp macro="" textlink="">
        <xdr:nvSpPr>
          <xdr:cNvPr id="339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0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2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58</xdr:row>
      <xdr:rowOff>51289</xdr:rowOff>
    </xdr:from>
    <xdr:ext cx="293077" cy="197827"/>
    <xdr:sp macro="" textlink="">
      <xdr:nvSpPr>
        <xdr:cNvPr id="343" name="TextBox 342"/>
        <xdr:cNvSpPr txBox="1"/>
      </xdr:nvSpPr>
      <xdr:spPr>
        <a:xfrm>
          <a:off x="996461" y="4387361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58</xdr:row>
      <xdr:rowOff>350227</xdr:rowOff>
    </xdr:from>
    <xdr:ext cx="293077" cy="197827"/>
    <xdr:sp macro="" textlink="">
      <xdr:nvSpPr>
        <xdr:cNvPr id="344" name="TextBox 343"/>
        <xdr:cNvSpPr txBox="1"/>
      </xdr:nvSpPr>
      <xdr:spPr>
        <a:xfrm>
          <a:off x="1053610" y="4417255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58</xdr:row>
      <xdr:rowOff>619857</xdr:rowOff>
    </xdr:from>
    <xdr:ext cx="293077" cy="197827"/>
    <xdr:sp macro="" textlink="">
      <xdr:nvSpPr>
        <xdr:cNvPr id="345" name="TextBox 344"/>
        <xdr:cNvSpPr txBox="1"/>
      </xdr:nvSpPr>
      <xdr:spPr>
        <a:xfrm>
          <a:off x="1308588" y="4444218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640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59</xdr:row>
      <xdr:rowOff>29308</xdr:rowOff>
    </xdr:from>
    <xdr:to>
      <xdr:col>1</xdr:col>
      <xdr:colOff>1469048</xdr:colOff>
      <xdr:row>60</xdr:row>
      <xdr:rowOff>29308</xdr:rowOff>
    </xdr:to>
    <xdr:grpSp>
      <xdr:nvGrpSpPr>
        <xdr:cNvPr id="346" name="Group 43"/>
        <xdr:cNvGrpSpPr>
          <a:grpSpLocks noChangeAspect="1"/>
        </xdr:cNvGrpSpPr>
      </xdr:nvGrpSpPr>
      <xdr:grpSpPr bwMode="auto">
        <a:xfrm>
          <a:off x="611798" y="48692533"/>
          <a:ext cx="1190625" cy="819150"/>
          <a:chOff x="2362" y="1209"/>
          <a:chExt cx="7200" cy="4948"/>
        </a:xfrm>
      </xdr:grpSpPr>
      <xdr:sp macro="" textlink="">
        <xdr:nvSpPr>
          <xdr:cNvPr id="347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8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9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0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59</xdr:row>
      <xdr:rowOff>51289</xdr:rowOff>
    </xdr:from>
    <xdr:ext cx="293077" cy="197827"/>
    <xdr:sp macro="" textlink="">
      <xdr:nvSpPr>
        <xdr:cNvPr id="351" name="TextBox 350"/>
        <xdr:cNvSpPr txBox="1"/>
      </xdr:nvSpPr>
      <xdr:spPr>
        <a:xfrm>
          <a:off x="996461" y="4469423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59</xdr:row>
      <xdr:rowOff>350227</xdr:rowOff>
    </xdr:from>
    <xdr:ext cx="293077" cy="197827"/>
    <xdr:sp macro="" textlink="">
      <xdr:nvSpPr>
        <xdr:cNvPr id="352" name="TextBox 351"/>
        <xdr:cNvSpPr txBox="1"/>
      </xdr:nvSpPr>
      <xdr:spPr>
        <a:xfrm>
          <a:off x="1090245" y="44993169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59</xdr:row>
      <xdr:rowOff>619857</xdr:rowOff>
    </xdr:from>
    <xdr:ext cx="293077" cy="197827"/>
    <xdr:sp macro="" textlink="">
      <xdr:nvSpPr>
        <xdr:cNvPr id="353" name="TextBox 352"/>
        <xdr:cNvSpPr txBox="1"/>
      </xdr:nvSpPr>
      <xdr:spPr>
        <a:xfrm>
          <a:off x="795703" y="45262799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760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60</xdr:row>
      <xdr:rowOff>29308</xdr:rowOff>
    </xdr:from>
    <xdr:to>
      <xdr:col>1</xdr:col>
      <xdr:colOff>1469048</xdr:colOff>
      <xdr:row>61</xdr:row>
      <xdr:rowOff>29308</xdr:rowOff>
    </xdr:to>
    <xdr:grpSp>
      <xdr:nvGrpSpPr>
        <xdr:cNvPr id="354" name="Group 43"/>
        <xdr:cNvGrpSpPr>
          <a:grpSpLocks noChangeAspect="1"/>
        </xdr:cNvGrpSpPr>
      </xdr:nvGrpSpPr>
      <xdr:grpSpPr bwMode="auto">
        <a:xfrm flipH="1">
          <a:off x="611798" y="49511683"/>
          <a:ext cx="1190625" cy="819150"/>
          <a:chOff x="2362" y="1209"/>
          <a:chExt cx="7200" cy="4948"/>
        </a:xfrm>
      </xdr:grpSpPr>
      <xdr:sp macro="" textlink="">
        <xdr:nvSpPr>
          <xdr:cNvPr id="355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6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7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8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60</xdr:row>
      <xdr:rowOff>51289</xdr:rowOff>
    </xdr:from>
    <xdr:ext cx="293077" cy="197827"/>
    <xdr:sp macro="" textlink="">
      <xdr:nvSpPr>
        <xdr:cNvPr id="359" name="TextBox 358"/>
        <xdr:cNvSpPr txBox="1"/>
      </xdr:nvSpPr>
      <xdr:spPr>
        <a:xfrm>
          <a:off x="996461" y="4551484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60</xdr:row>
      <xdr:rowOff>350227</xdr:rowOff>
    </xdr:from>
    <xdr:ext cx="293077" cy="197827"/>
    <xdr:sp macro="" textlink="">
      <xdr:nvSpPr>
        <xdr:cNvPr id="360" name="TextBox 359"/>
        <xdr:cNvSpPr txBox="1"/>
      </xdr:nvSpPr>
      <xdr:spPr>
        <a:xfrm>
          <a:off x="1053610" y="4581378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60</xdr:row>
      <xdr:rowOff>619857</xdr:rowOff>
    </xdr:from>
    <xdr:ext cx="293077" cy="197827"/>
    <xdr:sp macro="" textlink="">
      <xdr:nvSpPr>
        <xdr:cNvPr id="361" name="TextBox 360"/>
        <xdr:cNvSpPr txBox="1"/>
      </xdr:nvSpPr>
      <xdr:spPr>
        <a:xfrm>
          <a:off x="1308588" y="4608341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760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61</xdr:row>
      <xdr:rowOff>29308</xdr:rowOff>
    </xdr:from>
    <xdr:to>
      <xdr:col>1</xdr:col>
      <xdr:colOff>1469048</xdr:colOff>
      <xdr:row>62</xdr:row>
      <xdr:rowOff>29308</xdr:rowOff>
    </xdr:to>
    <xdr:grpSp>
      <xdr:nvGrpSpPr>
        <xdr:cNvPr id="362" name="Group 43"/>
        <xdr:cNvGrpSpPr>
          <a:grpSpLocks noChangeAspect="1"/>
        </xdr:cNvGrpSpPr>
      </xdr:nvGrpSpPr>
      <xdr:grpSpPr bwMode="auto">
        <a:xfrm>
          <a:off x="611798" y="50330833"/>
          <a:ext cx="1190625" cy="819150"/>
          <a:chOff x="2362" y="1209"/>
          <a:chExt cx="7200" cy="4948"/>
        </a:xfrm>
      </xdr:grpSpPr>
      <xdr:sp macro="" textlink="">
        <xdr:nvSpPr>
          <xdr:cNvPr id="363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4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5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6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61</xdr:row>
      <xdr:rowOff>51289</xdr:rowOff>
    </xdr:from>
    <xdr:ext cx="293077" cy="197827"/>
    <xdr:sp macro="" textlink="">
      <xdr:nvSpPr>
        <xdr:cNvPr id="367" name="TextBox 366"/>
        <xdr:cNvSpPr txBox="1"/>
      </xdr:nvSpPr>
      <xdr:spPr>
        <a:xfrm>
          <a:off x="996461" y="4633546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61</xdr:row>
      <xdr:rowOff>350227</xdr:rowOff>
    </xdr:from>
    <xdr:ext cx="293077" cy="197827"/>
    <xdr:sp macro="" textlink="">
      <xdr:nvSpPr>
        <xdr:cNvPr id="368" name="TextBox 367"/>
        <xdr:cNvSpPr txBox="1"/>
      </xdr:nvSpPr>
      <xdr:spPr>
        <a:xfrm>
          <a:off x="1090245" y="46634400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61</xdr:row>
      <xdr:rowOff>619857</xdr:rowOff>
    </xdr:from>
    <xdr:ext cx="293077" cy="197827"/>
    <xdr:sp macro="" textlink="">
      <xdr:nvSpPr>
        <xdr:cNvPr id="369" name="TextBox 368"/>
        <xdr:cNvSpPr txBox="1"/>
      </xdr:nvSpPr>
      <xdr:spPr>
        <a:xfrm>
          <a:off x="795703" y="46904030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62</xdr:row>
      <xdr:rowOff>29308</xdr:rowOff>
    </xdr:from>
    <xdr:to>
      <xdr:col>1</xdr:col>
      <xdr:colOff>1469048</xdr:colOff>
      <xdr:row>63</xdr:row>
      <xdr:rowOff>0</xdr:rowOff>
    </xdr:to>
    <xdr:grpSp>
      <xdr:nvGrpSpPr>
        <xdr:cNvPr id="370" name="Group 43"/>
        <xdr:cNvGrpSpPr>
          <a:grpSpLocks noChangeAspect="1"/>
        </xdr:cNvGrpSpPr>
      </xdr:nvGrpSpPr>
      <xdr:grpSpPr bwMode="auto">
        <a:xfrm flipH="1">
          <a:off x="611798" y="51149983"/>
          <a:ext cx="1190625" cy="789842"/>
          <a:chOff x="2362" y="1209"/>
          <a:chExt cx="7200" cy="4948"/>
        </a:xfrm>
      </xdr:grpSpPr>
      <xdr:sp macro="" textlink="">
        <xdr:nvSpPr>
          <xdr:cNvPr id="371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2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3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4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62</xdr:row>
      <xdr:rowOff>51289</xdr:rowOff>
    </xdr:from>
    <xdr:ext cx="293077" cy="197827"/>
    <xdr:sp macro="" textlink="">
      <xdr:nvSpPr>
        <xdr:cNvPr id="375" name="TextBox 374"/>
        <xdr:cNvSpPr txBox="1"/>
      </xdr:nvSpPr>
      <xdr:spPr>
        <a:xfrm>
          <a:off x="996461" y="4715607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62</xdr:row>
      <xdr:rowOff>350227</xdr:rowOff>
    </xdr:from>
    <xdr:ext cx="293077" cy="197827"/>
    <xdr:sp macro="" textlink="">
      <xdr:nvSpPr>
        <xdr:cNvPr id="376" name="TextBox 375"/>
        <xdr:cNvSpPr txBox="1"/>
      </xdr:nvSpPr>
      <xdr:spPr>
        <a:xfrm>
          <a:off x="1053610" y="4745501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62</xdr:row>
      <xdr:rowOff>619857</xdr:rowOff>
    </xdr:from>
    <xdr:ext cx="293077" cy="197827"/>
    <xdr:sp macro="" textlink="">
      <xdr:nvSpPr>
        <xdr:cNvPr id="377" name="TextBox 376"/>
        <xdr:cNvSpPr txBox="1"/>
      </xdr:nvSpPr>
      <xdr:spPr>
        <a:xfrm>
          <a:off x="1308588" y="4772464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659423</xdr:colOff>
      <xdr:row>63</xdr:row>
      <xdr:rowOff>51289</xdr:rowOff>
    </xdr:from>
    <xdr:ext cx="293077" cy="197827"/>
    <xdr:sp macro="" textlink="">
      <xdr:nvSpPr>
        <xdr:cNvPr id="378" name="TextBox 377"/>
        <xdr:cNvSpPr txBox="1"/>
      </xdr:nvSpPr>
      <xdr:spPr>
        <a:xfrm>
          <a:off x="996461" y="4797669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63</xdr:row>
      <xdr:rowOff>350227</xdr:rowOff>
    </xdr:from>
    <xdr:ext cx="293077" cy="197827"/>
    <xdr:sp macro="" textlink="">
      <xdr:nvSpPr>
        <xdr:cNvPr id="379" name="TextBox 378"/>
        <xdr:cNvSpPr txBox="1"/>
      </xdr:nvSpPr>
      <xdr:spPr>
        <a:xfrm>
          <a:off x="1053610" y="4827563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200</a:t>
          </a:r>
          <a:endParaRPr lang="el-GR" sz="800"/>
        </a:p>
      </xdr:txBody>
    </xdr:sp>
    <xdr:clientData/>
  </xdr:oneCellAnchor>
  <xdr:oneCellAnchor>
    <xdr:from>
      <xdr:col>1</xdr:col>
      <xdr:colOff>392723</xdr:colOff>
      <xdr:row>63</xdr:row>
      <xdr:rowOff>495299</xdr:rowOff>
    </xdr:from>
    <xdr:ext cx="293077" cy="197827"/>
    <xdr:sp macro="" textlink="">
      <xdr:nvSpPr>
        <xdr:cNvPr id="380" name="TextBox 379"/>
        <xdr:cNvSpPr txBox="1"/>
      </xdr:nvSpPr>
      <xdr:spPr>
        <a:xfrm>
          <a:off x="729761" y="4842070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659423</xdr:colOff>
      <xdr:row>64</xdr:row>
      <xdr:rowOff>51289</xdr:rowOff>
    </xdr:from>
    <xdr:ext cx="293077" cy="197827"/>
    <xdr:sp macro="" textlink="">
      <xdr:nvSpPr>
        <xdr:cNvPr id="381" name="TextBox 380"/>
        <xdr:cNvSpPr txBox="1"/>
      </xdr:nvSpPr>
      <xdr:spPr>
        <a:xfrm>
          <a:off x="996461" y="48797308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848457</xdr:colOff>
      <xdr:row>64</xdr:row>
      <xdr:rowOff>423497</xdr:rowOff>
    </xdr:from>
    <xdr:ext cx="293077" cy="197827"/>
    <xdr:sp macro="" textlink="">
      <xdr:nvSpPr>
        <xdr:cNvPr id="382" name="TextBox 381"/>
        <xdr:cNvSpPr txBox="1"/>
      </xdr:nvSpPr>
      <xdr:spPr>
        <a:xfrm>
          <a:off x="1185495" y="4916951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546589</xdr:colOff>
      <xdr:row>64</xdr:row>
      <xdr:rowOff>356088</xdr:rowOff>
    </xdr:from>
    <xdr:ext cx="293077" cy="197827"/>
    <xdr:sp macro="" textlink="">
      <xdr:nvSpPr>
        <xdr:cNvPr id="383" name="TextBox 382"/>
        <xdr:cNvSpPr txBox="1"/>
      </xdr:nvSpPr>
      <xdr:spPr>
        <a:xfrm>
          <a:off x="883627" y="4910210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200</a:t>
          </a:r>
          <a:endParaRPr lang="el-GR" sz="800"/>
        </a:p>
      </xdr:txBody>
    </xdr:sp>
    <xdr:clientData/>
  </xdr:oneCellAnchor>
  <xdr:twoCellAnchor>
    <xdr:from>
      <xdr:col>1</xdr:col>
      <xdr:colOff>357554</xdr:colOff>
      <xdr:row>63</xdr:row>
      <xdr:rowOff>249091</xdr:rowOff>
    </xdr:from>
    <xdr:to>
      <xdr:col>1</xdr:col>
      <xdr:colOff>1242647</xdr:colOff>
      <xdr:row>63</xdr:row>
      <xdr:rowOff>626938</xdr:rowOff>
    </xdr:to>
    <xdr:grpSp>
      <xdr:nvGrpSpPr>
        <xdr:cNvPr id="384" name="Group 48"/>
        <xdr:cNvGrpSpPr>
          <a:grpSpLocks/>
        </xdr:cNvGrpSpPr>
      </xdr:nvGrpSpPr>
      <xdr:grpSpPr bwMode="auto">
        <a:xfrm>
          <a:off x="690929" y="52188916"/>
          <a:ext cx="885093" cy="377847"/>
          <a:chOff x="3318" y="2309"/>
          <a:chExt cx="5337" cy="2277"/>
        </a:xfrm>
      </xdr:grpSpPr>
      <xdr:cxnSp macro="">
        <xdr:nvCxnSpPr>
          <xdr:cNvPr id="385" name="AutoShape 49"/>
          <xdr:cNvCxnSpPr>
            <a:cxnSpLocks noChangeShapeType="1"/>
          </xdr:cNvCxnSpPr>
        </xdr:nvCxn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86" name="AutoShape 50"/>
          <xdr:cNvCxnSpPr>
            <a:cxnSpLocks noChangeShapeType="1"/>
          </xdr:cNvCxnSpPr>
        </xdr:nvCxnSpPr>
        <xdr:spPr bwMode="auto">
          <a:xfrm>
            <a:off x="5327" y="2388"/>
            <a:ext cx="1" cy="21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87" name="AutoShape 51"/>
          <xdr:cNvCxnSpPr>
            <a:cxnSpLocks noChangeShapeType="1"/>
          </xdr:cNvCxnSpPr>
        </xdr:nvCxnSpPr>
        <xdr:spPr bwMode="auto">
          <a:xfrm flipV="1">
            <a:off x="3362" y="2309"/>
            <a:ext cx="1" cy="2277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</xdr:col>
      <xdr:colOff>271095</xdr:colOff>
      <xdr:row>64</xdr:row>
      <xdr:rowOff>234436</xdr:rowOff>
    </xdr:from>
    <xdr:to>
      <xdr:col>1</xdr:col>
      <xdr:colOff>1156187</xdr:colOff>
      <xdr:row>64</xdr:row>
      <xdr:rowOff>612283</xdr:rowOff>
    </xdr:to>
    <xdr:grpSp>
      <xdr:nvGrpSpPr>
        <xdr:cNvPr id="388" name="Group 48"/>
        <xdr:cNvGrpSpPr>
          <a:grpSpLocks/>
        </xdr:cNvGrpSpPr>
      </xdr:nvGrpSpPr>
      <xdr:grpSpPr bwMode="auto">
        <a:xfrm flipH="1">
          <a:off x="604470" y="52993411"/>
          <a:ext cx="885092" cy="377847"/>
          <a:chOff x="3318" y="2309"/>
          <a:chExt cx="5337" cy="2277"/>
        </a:xfrm>
      </xdr:grpSpPr>
      <xdr:cxnSp macro="">
        <xdr:nvCxnSpPr>
          <xdr:cNvPr id="389" name="AutoShape 49"/>
          <xdr:cNvCxnSpPr>
            <a:cxnSpLocks noChangeShapeType="1"/>
          </xdr:cNvCxnSpPr>
        </xdr:nvCxnSpPr>
        <xdr:spPr bwMode="auto">
          <a:xfrm flipH="1"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90" name="AutoShape 50"/>
          <xdr:cNvCxnSpPr>
            <a:cxnSpLocks noChangeShapeType="1"/>
          </xdr:cNvCxnSpPr>
        </xdr:nvCxnSpPr>
        <xdr:spPr bwMode="auto">
          <a:xfrm>
            <a:off x="5327" y="2388"/>
            <a:ext cx="1" cy="21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91" name="AutoShape 51"/>
          <xdr:cNvCxnSpPr>
            <a:cxnSpLocks noChangeShapeType="1"/>
          </xdr:cNvCxnSpPr>
        </xdr:nvCxnSpPr>
        <xdr:spPr bwMode="auto">
          <a:xfrm flipV="1">
            <a:off x="3318" y="2309"/>
            <a:ext cx="1" cy="2277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</xdr:col>
      <xdr:colOff>653008</xdr:colOff>
      <xdr:row>78</xdr:row>
      <xdr:rowOff>137014</xdr:rowOff>
    </xdr:from>
    <xdr:to>
      <xdr:col>1</xdr:col>
      <xdr:colOff>1167358</xdr:colOff>
      <xdr:row>78</xdr:row>
      <xdr:rowOff>624255</xdr:rowOff>
    </xdr:to>
    <xdr:grpSp>
      <xdr:nvGrpSpPr>
        <xdr:cNvPr id="392" name="Group 40"/>
        <xdr:cNvGrpSpPr>
          <a:grpSpLocks/>
        </xdr:cNvGrpSpPr>
      </xdr:nvGrpSpPr>
      <xdr:grpSpPr bwMode="auto">
        <a:xfrm>
          <a:off x="986383" y="64364089"/>
          <a:ext cx="514350" cy="487241"/>
          <a:chOff x="2868" y="6897"/>
          <a:chExt cx="800" cy="773"/>
        </a:xfrm>
      </xdr:grpSpPr>
      <xdr:cxnSp macro="">
        <xdr:nvCxnSpPr>
          <xdr:cNvPr id="393" name="AutoShape 41"/>
          <xdr:cNvCxnSpPr>
            <a:cxnSpLocks noChangeShapeType="1"/>
          </xdr:cNvCxnSpPr>
        </xdr:nvCxnSpPr>
        <xdr:spPr bwMode="auto">
          <a:xfrm>
            <a:off x="2871" y="6897"/>
            <a:ext cx="0" cy="7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94" name="AutoShape 42"/>
          <xdr:cNvCxnSpPr>
            <a:cxnSpLocks noChangeShapeType="1"/>
          </xdr:cNvCxnSpPr>
        </xdr:nvCxnSpPr>
        <xdr:spPr bwMode="auto">
          <a:xfrm>
            <a:off x="2868" y="7650"/>
            <a:ext cx="800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oneCellAnchor>
    <xdr:from>
      <xdr:col>1</xdr:col>
      <xdr:colOff>681405</xdr:colOff>
      <xdr:row>78</xdr:row>
      <xdr:rowOff>600808</xdr:rowOff>
    </xdr:from>
    <xdr:ext cx="399148" cy="197827"/>
    <xdr:sp macro="" textlink="">
      <xdr:nvSpPr>
        <xdr:cNvPr id="395" name="TextBox 394"/>
        <xdr:cNvSpPr txBox="1"/>
      </xdr:nvSpPr>
      <xdr:spPr>
        <a:xfrm>
          <a:off x="1017581" y="50018749"/>
          <a:ext cx="399148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400</a:t>
          </a:r>
          <a:endParaRPr lang="el-GR" sz="800"/>
        </a:p>
      </xdr:txBody>
    </xdr:sp>
    <xdr:clientData/>
  </xdr:oneCellAnchor>
  <xdr:oneCellAnchor>
    <xdr:from>
      <xdr:col>1</xdr:col>
      <xdr:colOff>351693</xdr:colOff>
      <xdr:row>78</xdr:row>
      <xdr:rowOff>278423</xdr:rowOff>
    </xdr:from>
    <xdr:ext cx="293077" cy="197827"/>
    <xdr:sp macro="" textlink="">
      <xdr:nvSpPr>
        <xdr:cNvPr id="396" name="TextBox 395"/>
        <xdr:cNvSpPr txBox="1"/>
      </xdr:nvSpPr>
      <xdr:spPr>
        <a:xfrm>
          <a:off x="687869" y="4969636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66</xdr:row>
      <xdr:rowOff>29308</xdr:rowOff>
    </xdr:from>
    <xdr:to>
      <xdr:col>1</xdr:col>
      <xdr:colOff>1469048</xdr:colOff>
      <xdr:row>67</xdr:row>
      <xdr:rowOff>29308</xdr:rowOff>
    </xdr:to>
    <xdr:grpSp>
      <xdr:nvGrpSpPr>
        <xdr:cNvPr id="397" name="Group 43"/>
        <xdr:cNvGrpSpPr>
          <a:grpSpLocks noChangeAspect="1"/>
        </xdr:cNvGrpSpPr>
      </xdr:nvGrpSpPr>
      <xdr:grpSpPr bwMode="auto">
        <a:xfrm>
          <a:off x="611798" y="54426583"/>
          <a:ext cx="1190625" cy="819150"/>
          <a:chOff x="2362" y="1209"/>
          <a:chExt cx="7200" cy="4948"/>
        </a:xfrm>
      </xdr:grpSpPr>
      <xdr:sp macro="" textlink="">
        <xdr:nvSpPr>
          <xdr:cNvPr id="398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9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0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1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66</xdr:row>
      <xdr:rowOff>51289</xdr:rowOff>
    </xdr:from>
    <xdr:ext cx="293077" cy="197827"/>
    <xdr:sp macro="" textlink="">
      <xdr:nvSpPr>
        <xdr:cNvPr id="402" name="TextBox 401"/>
        <xdr:cNvSpPr txBox="1"/>
      </xdr:nvSpPr>
      <xdr:spPr>
        <a:xfrm>
          <a:off x="995599" y="3965287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66</xdr:row>
      <xdr:rowOff>350227</xdr:rowOff>
    </xdr:from>
    <xdr:ext cx="293077" cy="197827"/>
    <xdr:sp macro="" textlink="">
      <xdr:nvSpPr>
        <xdr:cNvPr id="403" name="TextBox 402"/>
        <xdr:cNvSpPr txBox="1"/>
      </xdr:nvSpPr>
      <xdr:spPr>
        <a:xfrm>
          <a:off x="1089383" y="3995181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66</xdr:row>
      <xdr:rowOff>619857</xdr:rowOff>
    </xdr:from>
    <xdr:ext cx="293077" cy="197827"/>
    <xdr:sp macro="" textlink="">
      <xdr:nvSpPr>
        <xdr:cNvPr id="404" name="TextBox 403"/>
        <xdr:cNvSpPr txBox="1"/>
      </xdr:nvSpPr>
      <xdr:spPr>
        <a:xfrm>
          <a:off x="794841" y="4022144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67</xdr:row>
      <xdr:rowOff>29308</xdr:rowOff>
    </xdr:from>
    <xdr:to>
      <xdr:col>1</xdr:col>
      <xdr:colOff>1469048</xdr:colOff>
      <xdr:row>68</xdr:row>
      <xdr:rowOff>29308</xdr:rowOff>
    </xdr:to>
    <xdr:grpSp>
      <xdr:nvGrpSpPr>
        <xdr:cNvPr id="405" name="Group 43"/>
        <xdr:cNvGrpSpPr>
          <a:grpSpLocks noChangeAspect="1"/>
        </xdr:cNvGrpSpPr>
      </xdr:nvGrpSpPr>
      <xdr:grpSpPr bwMode="auto">
        <a:xfrm flipH="1">
          <a:off x="611798" y="55245733"/>
          <a:ext cx="1190625" cy="819150"/>
          <a:chOff x="2362" y="1209"/>
          <a:chExt cx="7200" cy="4948"/>
        </a:xfrm>
      </xdr:grpSpPr>
      <xdr:sp macro="" textlink="">
        <xdr:nvSpPr>
          <xdr:cNvPr id="406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7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8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9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67</xdr:row>
      <xdr:rowOff>51289</xdr:rowOff>
    </xdr:from>
    <xdr:ext cx="293077" cy="197827"/>
    <xdr:sp macro="" textlink="">
      <xdr:nvSpPr>
        <xdr:cNvPr id="410" name="TextBox 409"/>
        <xdr:cNvSpPr txBox="1"/>
      </xdr:nvSpPr>
      <xdr:spPr>
        <a:xfrm>
          <a:off x="995599" y="4047090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67</xdr:row>
      <xdr:rowOff>350227</xdr:rowOff>
    </xdr:from>
    <xdr:ext cx="293077" cy="197827"/>
    <xdr:sp macro="" textlink="">
      <xdr:nvSpPr>
        <xdr:cNvPr id="411" name="TextBox 410"/>
        <xdr:cNvSpPr txBox="1"/>
      </xdr:nvSpPr>
      <xdr:spPr>
        <a:xfrm>
          <a:off x="1052748" y="4076984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67</xdr:row>
      <xdr:rowOff>619857</xdr:rowOff>
    </xdr:from>
    <xdr:ext cx="293077" cy="197827"/>
    <xdr:sp macro="" textlink="">
      <xdr:nvSpPr>
        <xdr:cNvPr id="412" name="TextBox 411"/>
        <xdr:cNvSpPr txBox="1"/>
      </xdr:nvSpPr>
      <xdr:spPr>
        <a:xfrm>
          <a:off x="1307726" y="4103947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68</xdr:row>
      <xdr:rowOff>29308</xdr:rowOff>
    </xdr:from>
    <xdr:to>
      <xdr:col>1</xdr:col>
      <xdr:colOff>1469048</xdr:colOff>
      <xdr:row>69</xdr:row>
      <xdr:rowOff>29308</xdr:rowOff>
    </xdr:to>
    <xdr:grpSp>
      <xdr:nvGrpSpPr>
        <xdr:cNvPr id="413" name="Group 43"/>
        <xdr:cNvGrpSpPr>
          <a:grpSpLocks noChangeAspect="1"/>
        </xdr:cNvGrpSpPr>
      </xdr:nvGrpSpPr>
      <xdr:grpSpPr bwMode="auto">
        <a:xfrm>
          <a:off x="611798" y="56064883"/>
          <a:ext cx="1190625" cy="819150"/>
          <a:chOff x="2362" y="1209"/>
          <a:chExt cx="7200" cy="4948"/>
        </a:xfrm>
      </xdr:grpSpPr>
      <xdr:sp macro="" textlink="">
        <xdr:nvSpPr>
          <xdr:cNvPr id="414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5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6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7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68</xdr:row>
      <xdr:rowOff>51289</xdr:rowOff>
    </xdr:from>
    <xdr:ext cx="293077" cy="197827"/>
    <xdr:sp macro="" textlink="">
      <xdr:nvSpPr>
        <xdr:cNvPr id="418" name="TextBox 417"/>
        <xdr:cNvSpPr txBox="1"/>
      </xdr:nvSpPr>
      <xdr:spPr>
        <a:xfrm>
          <a:off x="995599" y="4128893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68</xdr:row>
      <xdr:rowOff>350227</xdr:rowOff>
    </xdr:from>
    <xdr:ext cx="293077" cy="197827"/>
    <xdr:sp macro="" textlink="">
      <xdr:nvSpPr>
        <xdr:cNvPr id="419" name="TextBox 418"/>
        <xdr:cNvSpPr txBox="1"/>
      </xdr:nvSpPr>
      <xdr:spPr>
        <a:xfrm>
          <a:off x="1089383" y="4158787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68</xdr:row>
      <xdr:rowOff>619857</xdr:rowOff>
    </xdr:from>
    <xdr:ext cx="293077" cy="197827"/>
    <xdr:sp macro="" textlink="">
      <xdr:nvSpPr>
        <xdr:cNvPr id="420" name="TextBox 419"/>
        <xdr:cNvSpPr txBox="1"/>
      </xdr:nvSpPr>
      <xdr:spPr>
        <a:xfrm>
          <a:off x="794841" y="4185750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520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69</xdr:row>
      <xdr:rowOff>29308</xdr:rowOff>
    </xdr:from>
    <xdr:to>
      <xdr:col>1</xdr:col>
      <xdr:colOff>1469048</xdr:colOff>
      <xdr:row>70</xdr:row>
      <xdr:rowOff>29308</xdr:rowOff>
    </xdr:to>
    <xdr:grpSp>
      <xdr:nvGrpSpPr>
        <xdr:cNvPr id="421" name="Group 43"/>
        <xdr:cNvGrpSpPr>
          <a:grpSpLocks noChangeAspect="1"/>
        </xdr:cNvGrpSpPr>
      </xdr:nvGrpSpPr>
      <xdr:grpSpPr bwMode="auto">
        <a:xfrm flipH="1">
          <a:off x="611798" y="56884033"/>
          <a:ext cx="1190625" cy="819150"/>
          <a:chOff x="2362" y="1209"/>
          <a:chExt cx="7200" cy="4948"/>
        </a:xfrm>
      </xdr:grpSpPr>
      <xdr:sp macro="" textlink="">
        <xdr:nvSpPr>
          <xdr:cNvPr id="422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3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4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5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69</xdr:row>
      <xdr:rowOff>51289</xdr:rowOff>
    </xdr:from>
    <xdr:ext cx="293077" cy="197827"/>
    <xdr:sp macro="" textlink="">
      <xdr:nvSpPr>
        <xdr:cNvPr id="426" name="TextBox 425"/>
        <xdr:cNvSpPr txBox="1"/>
      </xdr:nvSpPr>
      <xdr:spPr>
        <a:xfrm>
          <a:off x="995599" y="4210696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69</xdr:row>
      <xdr:rowOff>350227</xdr:rowOff>
    </xdr:from>
    <xdr:ext cx="293077" cy="197827"/>
    <xdr:sp macro="" textlink="">
      <xdr:nvSpPr>
        <xdr:cNvPr id="427" name="TextBox 426"/>
        <xdr:cNvSpPr txBox="1"/>
      </xdr:nvSpPr>
      <xdr:spPr>
        <a:xfrm>
          <a:off x="1052748" y="4240590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69</xdr:row>
      <xdr:rowOff>619857</xdr:rowOff>
    </xdr:from>
    <xdr:ext cx="293077" cy="197827"/>
    <xdr:sp macro="" textlink="">
      <xdr:nvSpPr>
        <xdr:cNvPr id="428" name="TextBox 427"/>
        <xdr:cNvSpPr txBox="1"/>
      </xdr:nvSpPr>
      <xdr:spPr>
        <a:xfrm>
          <a:off x="1307726" y="4267553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520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70</xdr:row>
      <xdr:rowOff>29308</xdr:rowOff>
    </xdr:from>
    <xdr:to>
      <xdr:col>1</xdr:col>
      <xdr:colOff>1469048</xdr:colOff>
      <xdr:row>71</xdr:row>
      <xdr:rowOff>29308</xdr:rowOff>
    </xdr:to>
    <xdr:grpSp>
      <xdr:nvGrpSpPr>
        <xdr:cNvPr id="429" name="Group 43"/>
        <xdr:cNvGrpSpPr>
          <a:grpSpLocks noChangeAspect="1"/>
        </xdr:cNvGrpSpPr>
      </xdr:nvGrpSpPr>
      <xdr:grpSpPr bwMode="auto">
        <a:xfrm>
          <a:off x="611798" y="57703183"/>
          <a:ext cx="1190625" cy="819150"/>
          <a:chOff x="2362" y="1209"/>
          <a:chExt cx="7200" cy="4948"/>
        </a:xfrm>
      </xdr:grpSpPr>
      <xdr:sp macro="" textlink="">
        <xdr:nvSpPr>
          <xdr:cNvPr id="430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1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2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3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70</xdr:row>
      <xdr:rowOff>51289</xdr:rowOff>
    </xdr:from>
    <xdr:ext cx="293077" cy="197827"/>
    <xdr:sp macro="" textlink="">
      <xdr:nvSpPr>
        <xdr:cNvPr id="434" name="TextBox 433"/>
        <xdr:cNvSpPr txBox="1"/>
      </xdr:nvSpPr>
      <xdr:spPr>
        <a:xfrm>
          <a:off x="995599" y="4292499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70</xdr:row>
      <xdr:rowOff>350227</xdr:rowOff>
    </xdr:from>
    <xdr:ext cx="293077" cy="197827"/>
    <xdr:sp macro="" textlink="">
      <xdr:nvSpPr>
        <xdr:cNvPr id="435" name="TextBox 434"/>
        <xdr:cNvSpPr txBox="1"/>
      </xdr:nvSpPr>
      <xdr:spPr>
        <a:xfrm>
          <a:off x="1089383" y="4322393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70</xdr:row>
      <xdr:rowOff>619857</xdr:rowOff>
    </xdr:from>
    <xdr:ext cx="293077" cy="197827"/>
    <xdr:sp macro="" textlink="">
      <xdr:nvSpPr>
        <xdr:cNvPr id="436" name="TextBox 435"/>
        <xdr:cNvSpPr txBox="1"/>
      </xdr:nvSpPr>
      <xdr:spPr>
        <a:xfrm>
          <a:off x="794841" y="4349356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640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71</xdr:row>
      <xdr:rowOff>29308</xdr:rowOff>
    </xdr:from>
    <xdr:to>
      <xdr:col>1</xdr:col>
      <xdr:colOff>1469048</xdr:colOff>
      <xdr:row>72</xdr:row>
      <xdr:rowOff>29308</xdr:rowOff>
    </xdr:to>
    <xdr:grpSp>
      <xdr:nvGrpSpPr>
        <xdr:cNvPr id="437" name="Group 43"/>
        <xdr:cNvGrpSpPr>
          <a:grpSpLocks noChangeAspect="1"/>
        </xdr:cNvGrpSpPr>
      </xdr:nvGrpSpPr>
      <xdr:grpSpPr bwMode="auto">
        <a:xfrm flipH="1">
          <a:off x="611798" y="58522333"/>
          <a:ext cx="1190625" cy="819150"/>
          <a:chOff x="2362" y="1209"/>
          <a:chExt cx="7200" cy="4948"/>
        </a:xfrm>
      </xdr:grpSpPr>
      <xdr:sp macro="" textlink="">
        <xdr:nvSpPr>
          <xdr:cNvPr id="438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9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0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1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71</xdr:row>
      <xdr:rowOff>51289</xdr:rowOff>
    </xdr:from>
    <xdr:ext cx="293077" cy="197827"/>
    <xdr:sp macro="" textlink="">
      <xdr:nvSpPr>
        <xdr:cNvPr id="442" name="TextBox 441"/>
        <xdr:cNvSpPr txBox="1"/>
      </xdr:nvSpPr>
      <xdr:spPr>
        <a:xfrm>
          <a:off x="995599" y="4374302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71</xdr:row>
      <xdr:rowOff>350227</xdr:rowOff>
    </xdr:from>
    <xdr:ext cx="293077" cy="197827"/>
    <xdr:sp macro="" textlink="">
      <xdr:nvSpPr>
        <xdr:cNvPr id="443" name="TextBox 442"/>
        <xdr:cNvSpPr txBox="1"/>
      </xdr:nvSpPr>
      <xdr:spPr>
        <a:xfrm>
          <a:off x="1052748" y="4404196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71</xdr:row>
      <xdr:rowOff>619857</xdr:rowOff>
    </xdr:from>
    <xdr:ext cx="293077" cy="197827"/>
    <xdr:sp macro="" textlink="">
      <xdr:nvSpPr>
        <xdr:cNvPr id="444" name="TextBox 443"/>
        <xdr:cNvSpPr txBox="1"/>
      </xdr:nvSpPr>
      <xdr:spPr>
        <a:xfrm>
          <a:off x="1307726" y="4431159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640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72</xdr:row>
      <xdr:rowOff>29308</xdr:rowOff>
    </xdr:from>
    <xdr:to>
      <xdr:col>1</xdr:col>
      <xdr:colOff>1469048</xdr:colOff>
      <xdr:row>73</xdr:row>
      <xdr:rowOff>29308</xdr:rowOff>
    </xdr:to>
    <xdr:grpSp>
      <xdr:nvGrpSpPr>
        <xdr:cNvPr id="445" name="Group 43"/>
        <xdr:cNvGrpSpPr>
          <a:grpSpLocks noChangeAspect="1"/>
        </xdr:cNvGrpSpPr>
      </xdr:nvGrpSpPr>
      <xdr:grpSpPr bwMode="auto">
        <a:xfrm>
          <a:off x="611798" y="59341483"/>
          <a:ext cx="1190625" cy="819150"/>
          <a:chOff x="2362" y="1209"/>
          <a:chExt cx="7200" cy="4948"/>
        </a:xfrm>
      </xdr:grpSpPr>
      <xdr:sp macro="" textlink="">
        <xdr:nvSpPr>
          <xdr:cNvPr id="446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7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8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9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72</xdr:row>
      <xdr:rowOff>51289</xdr:rowOff>
    </xdr:from>
    <xdr:ext cx="293077" cy="197827"/>
    <xdr:sp macro="" textlink="">
      <xdr:nvSpPr>
        <xdr:cNvPr id="450" name="TextBox 449"/>
        <xdr:cNvSpPr txBox="1"/>
      </xdr:nvSpPr>
      <xdr:spPr>
        <a:xfrm>
          <a:off x="995599" y="4456105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72</xdr:row>
      <xdr:rowOff>350227</xdr:rowOff>
    </xdr:from>
    <xdr:ext cx="293077" cy="197827"/>
    <xdr:sp macro="" textlink="">
      <xdr:nvSpPr>
        <xdr:cNvPr id="451" name="TextBox 450"/>
        <xdr:cNvSpPr txBox="1"/>
      </xdr:nvSpPr>
      <xdr:spPr>
        <a:xfrm>
          <a:off x="1089383" y="4485999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72</xdr:row>
      <xdr:rowOff>619857</xdr:rowOff>
    </xdr:from>
    <xdr:ext cx="293077" cy="197827"/>
    <xdr:sp macro="" textlink="">
      <xdr:nvSpPr>
        <xdr:cNvPr id="452" name="TextBox 451"/>
        <xdr:cNvSpPr txBox="1"/>
      </xdr:nvSpPr>
      <xdr:spPr>
        <a:xfrm>
          <a:off x="794841" y="4512962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760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73</xdr:row>
      <xdr:rowOff>29308</xdr:rowOff>
    </xdr:from>
    <xdr:to>
      <xdr:col>1</xdr:col>
      <xdr:colOff>1469048</xdr:colOff>
      <xdr:row>74</xdr:row>
      <xdr:rowOff>29308</xdr:rowOff>
    </xdr:to>
    <xdr:grpSp>
      <xdr:nvGrpSpPr>
        <xdr:cNvPr id="453" name="Group 43"/>
        <xdr:cNvGrpSpPr>
          <a:grpSpLocks noChangeAspect="1"/>
        </xdr:cNvGrpSpPr>
      </xdr:nvGrpSpPr>
      <xdr:grpSpPr bwMode="auto">
        <a:xfrm flipH="1">
          <a:off x="611798" y="60160633"/>
          <a:ext cx="1190625" cy="819150"/>
          <a:chOff x="2362" y="1209"/>
          <a:chExt cx="7200" cy="4948"/>
        </a:xfrm>
      </xdr:grpSpPr>
      <xdr:sp macro="" textlink="">
        <xdr:nvSpPr>
          <xdr:cNvPr id="454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5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6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7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73</xdr:row>
      <xdr:rowOff>51289</xdr:rowOff>
    </xdr:from>
    <xdr:ext cx="293077" cy="197827"/>
    <xdr:sp macro="" textlink="">
      <xdr:nvSpPr>
        <xdr:cNvPr id="458" name="TextBox 457"/>
        <xdr:cNvSpPr txBox="1"/>
      </xdr:nvSpPr>
      <xdr:spPr>
        <a:xfrm>
          <a:off x="995599" y="4537908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73</xdr:row>
      <xdr:rowOff>350227</xdr:rowOff>
    </xdr:from>
    <xdr:ext cx="293077" cy="197827"/>
    <xdr:sp macro="" textlink="">
      <xdr:nvSpPr>
        <xdr:cNvPr id="459" name="TextBox 458"/>
        <xdr:cNvSpPr txBox="1"/>
      </xdr:nvSpPr>
      <xdr:spPr>
        <a:xfrm>
          <a:off x="1052748" y="4567802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73</xdr:row>
      <xdr:rowOff>619857</xdr:rowOff>
    </xdr:from>
    <xdr:ext cx="293077" cy="197827"/>
    <xdr:sp macro="" textlink="">
      <xdr:nvSpPr>
        <xdr:cNvPr id="460" name="TextBox 459"/>
        <xdr:cNvSpPr txBox="1"/>
      </xdr:nvSpPr>
      <xdr:spPr>
        <a:xfrm>
          <a:off x="1307726" y="4594765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760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74</xdr:row>
      <xdr:rowOff>29308</xdr:rowOff>
    </xdr:from>
    <xdr:to>
      <xdr:col>1</xdr:col>
      <xdr:colOff>1469048</xdr:colOff>
      <xdr:row>75</xdr:row>
      <xdr:rowOff>29308</xdr:rowOff>
    </xdr:to>
    <xdr:grpSp>
      <xdr:nvGrpSpPr>
        <xdr:cNvPr id="461" name="Group 43"/>
        <xdr:cNvGrpSpPr>
          <a:grpSpLocks noChangeAspect="1"/>
        </xdr:cNvGrpSpPr>
      </xdr:nvGrpSpPr>
      <xdr:grpSpPr bwMode="auto">
        <a:xfrm>
          <a:off x="611798" y="60979783"/>
          <a:ext cx="1190625" cy="819150"/>
          <a:chOff x="2362" y="1209"/>
          <a:chExt cx="7200" cy="4948"/>
        </a:xfrm>
      </xdr:grpSpPr>
      <xdr:sp macro="" textlink="">
        <xdr:nvSpPr>
          <xdr:cNvPr id="462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3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4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5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74</xdr:row>
      <xdr:rowOff>51289</xdr:rowOff>
    </xdr:from>
    <xdr:ext cx="293077" cy="197827"/>
    <xdr:sp macro="" textlink="">
      <xdr:nvSpPr>
        <xdr:cNvPr id="466" name="TextBox 465"/>
        <xdr:cNvSpPr txBox="1"/>
      </xdr:nvSpPr>
      <xdr:spPr>
        <a:xfrm>
          <a:off x="995599" y="4619711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74</xdr:row>
      <xdr:rowOff>350227</xdr:rowOff>
    </xdr:from>
    <xdr:ext cx="293077" cy="197827"/>
    <xdr:sp macro="" textlink="">
      <xdr:nvSpPr>
        <xdr:cNvPr id="467" name="TextBox 466"/>
        <xdr:cNvSpPr txBox="1"/>
      </xdr:nvSpPr>
      <xdr:spPr>
        <a:xfrm>
          <a:off x="1089383" y="4649605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74</xdr:row>
      <xdr:rowOff>619857</xdr:rowOff>
    </xdr:from>
    <xdr:ext cx="293077" cy="197827"/>
    <xdr:sp macro="" textlink="">
      <xdr:nvSpPr>
        <xdr:cNvPr id="468" name="TextBox 467"/>
        <xdr:cNvSpPr txBox="1"/>
      </xdr:nvSpPr>
      <xdr:spPr>
        <a:xfrm>
          <a:off x="794841" y="4676568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75</xdr:row>
      <xdr:rowOff>29308</xdr:rowOff>
    </xdr:from>
    <xdr:to>
      <xdr:col>1</xdr:col>
      <xdr:colOff>1469048</xdr:colOff>
      <xdr:row>76</xdr:row>
      <xdr:rowOff>0</xdr:rowOff>
    </xdr:to>
    <xdr:grpSp>
      <xdr:nvGrpSpPr>
        <xdr:cNvPr id="469" name="Group 43"/>
        <xdr:cNvGrpSpPr>
          <a:grpSpLocks noChangeAspect="1"/>
        </xdr:cNvGrpSpPr>
      </xdr:nvGrpSpPr>
      <xdr:grpSpPr bwMode="auto">
        <a:xfrm flipH="1">
          <a:off x="611798" y="61798933"/>
          <a:ext cx="1190625" cy="789842"/>
          <a:chOff x="2362" y="1209"/>
          <a:chExt cx="7200" cy="4948"/>
        </a:xfrm>
      </xdr:grpSpPr>
      <xdr:sp macro="" textlink="">
        <xdr:nvSpPr>
          <xdr:cNvPr id="470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1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2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3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75</xdr:row>
      <xdr:rowOff>51289</xdr:rowOff>
    </xdr:from>
    <xdr:ext cx="293077" cy="197827"/>
    <xdr:sp macro="" textlink="">
      <xdr:nvSpPr>
        <xdr:cNvPr id="474" name="TextBox 473"/>
        <xdr:cNvSpPr txBox="1"/>
      </xdr:nvSpPr>
      <xdr:spPr>
        <a:xfrm>
          <a:off x="995599" y="4701514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75</xdr:row>
      <xdr:rowOff>350227</xdr:rowOff>
    </xdr:from>
    <xdr:ext cx="293077" cy="197827"/>
    <xdr:sp macro="" textlink="">
      <xdr:nvSpPr>
        <xdr:cNvPr id="475" name="TextBox 474"/>
        <xdr:cNvSpPr txBox="1"/>
      </xdr:nvSpPr>
      <xdr:spPr>
        <a:xfrm>
          <a:off x="1052748" y="47314080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75</xdr:row>
      <xdr:rowOff>619857</xdr:rowOff>
    </xdr:from>
    <xdr:ext cx="293077" cy="197827"/>
    <xdr:sp macro="" textlink="">
      <xdr:nvSpPr>
        <xdr:cNvPr id="476" name="TextBox 475"/>
        <xdr:cNvSpPr txBox="1"/>
      </xdr:nvSpPr>
      <xdr:spPr>
        <a:xfrm>
          <a:off x="1307726" y="47583710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659423</xdr:colOff>
      <xdr:row>76</xdr:row>
      <xdr:rowOff>51289</xdr:rowOff>
    </xdr:from>
    <xdr:ext cx="293077" cy="197827"/>
    <xdr:sp macro="" textlink="">
      <xdr:nvSpPr>
        <xdr:cNvPr id="477" name="TextBox 476"/>
        <xdr:cNvSpPr txBox="1"/>
      </xdr:nvSpPr>
      <xdr:spPr>
        <a:xfrm>
          <a:off x="995599" y="4783317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76</xdr:row>
      <xdr:rowOff>350227</xdr:rowOff>
    </xdr:from>
    <xdr:ext cx="293077" cy="197827"/>
    <xdr:sp macro="" textlink="">
      <xdr:nvSpPr>
        <xdr:cNvPr id="478" name="TextBox 477"/>
        <xdr:cNvSpPr txBox="1"/>
      </xdr:nvSpPr>
      <xdr:spPr>
        <a:xfrm>
          <a:off x="1052748" y="48132109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200</a:t>
          </a:r>
          <a:endParaRPr lang="el-GR" sz="800"/>
        </a:p>
      </xdr:txBody>
    </xdr:sp>
    <xdr:clientData/>
  </xdr:oneCellAnchor>
  <xdr:oneCellAnchor>
    <xdr:from>
      <xdr:col>1</xdr:col>
      <xdr:colOff>392723</xdr:colOff>
      <xdr:row>76</xdr:row>
      <xdr:rowOff>495299</xdr:rowOff>
    </xdr:from>
    <xdr:ext cx="293077" cy="197827"/>
    <xdr:sp macro="" textlink="">
      <xdr:nvSpPr>
        <xdr:cNvPr id="479" name="TextBox 478"/>
        <xdr:cNvSpPr txBox="1"/>
      </xdr:nvSpPr>
      <xdr:spPr>
        <a:xfrm>
          <a:off x="728899" y="4827718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659423</xdr:colOff>
      <xdr:row>77</xdr:row>
      <xdr:rowOff>51289</xdr:rowOff>
    </xdr:from>
    <xdr:ext cx="293077" cy="197827"/>
    <xdr:sp macro="" textlink="">
      <xdr:nvSpPr>
        <xdr:cNvPr id="480" name="TextBox 479"/>
        <xdr:cNvSpPr txBox="1"/>
      </xdr:nvSpPr>
      <xdr:spPr>
        <a:xfrm>
          <a:off x="995599" y="4865120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848457</xdr:colOff>
      <xdr:row>77</xdr:row>
      <xdr:rowOff>423497</xdr:rowOff>
    </xdr:from>
    <xdr:ext cx="293077" cy="197827"/>
    <xdr:sp macro="" textlink="">
      <xdr:nvSpPr>
        <xdr:cNvPr id="481" name="TextBox 480"/>
        <xdr:cNvSpPr txBox="1"/>
      </xdr:nvSpPr>
      <xdr:spPr>
        <a:xfrm>
          <a:off x="1184633" y="49023409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546589</xdr:colOff>
      <xdr:row>77</xdr:row>
      <xdr:rowOff>356088</xdr:rowOff>
    </xdr:from>
    <xdr:ext cx="293077" cy="197827"/>
    <xdr:sp macro="" textlink="">
      <xdr:nvSpPr>
        <xdr:cNvPr id="482" name="TextBox 481"/>
        <xdr:cNvSpPr txBox="1"/>
      </xdr:nvSpPr>
      <xdr:spPr>
        <a:xfrm>
          <a:off x="882765" y="48956000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200</a:t>
          </a:r>
          <a:endParaRPr lang="el-GR" sz="800"/>
        </a:p>
      </xdr:txBody>
    </xdr:sp>
    <xdr:clientData/>
  </xdr:oneCellAnchor>
  <xdr:twoCellAnchor>
    <xdr:from>
      <xdr:col>1</xdr:col>
      <xdr:colOff>357554</xdr:colOff>
      <xdr:row>76</xdr:row>
      <xdr:rowOff>249091</xdr:rowOff>
    </xdr:from>
    <xdr:to>
      <xdr:col>1</xdr:col>
      <xdr:colOff>1242647</xdr:colOff>
      <xdr:row>76</xdr:row>
      <xdr:rowOff>626938</xdr:rowOff>
    </xdr:to>
    <xdr:grpSp>
      <xdr:nvGrpSpPr>
        <xdr:cNvPr id="483" name="Group 48"/>
        <xdr:cNvGrpSpPr>
          <a:grpSpLocks/>
        </xdr:cNvGrpSpPr>
      </xdr:nvGrpSpPr>
      <xdr:grpSpPr bwMode="auto">
        <a:xfrm>
          <a:off x="690929" y="62837866"/>
          <a:ext cx="885093" cy="377847"/>
          <a:chOff x="3318" y="2309"/>
          <a:chExt cx="5337" cy="2277"/>
        </a:xfrm>
      </xdr:grpSpPr>
      <xdr:cxnSp macro="">
        <xdr:nvCxnSpPr>
          <xdr:cNvPr id="484" name="AutoShape 49"/>
          <xdr:cNvCxnSpPr>
            <a:cxnSpLocks noChangeShapeType="1"/>
          </xdr:cNvCxnSpPr>
        </xdr:nvCxn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85" name="AutoShape 50"/>
          <xdr:cNvCxnSpPr>
            <a:cxnSpLocks noChangeShapeType="1"/>
          </xdr:cNvCxnSpPr>
        </xdr:nvCxnSpPr>
        <xdr:spPr bwMode="auto">
          <a:xfrm>
            <a:off x="5327" y="2388"/>
            <a:ext cx="1" cy="21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86" name="AutoShape 51"/>
          <xdr:cNvCxnSpPr>
            <a:cxnSpLocks noChangeShapeType="1"/>
          </xdr:cNvCxnSpPr>
        </xdr:nvCxnSpPr>
        <xdr:spPr bwMode="auto">
          <a:xfrm flipV="1">
            <a:off x="3362" y="2309"/>
            <a:ext cx="1" cy="2277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</xdr:col>
      <xdr:colOff>271095</xdr:colOff>
      <xdr:row>77</xdr:row>
      <xdr:rowOff>234436</xdr:rowOff>
    </xdr:from>
    <xdr:to>
      <xdr:col>1</xdr:col>
      <xdr:colOff>1156187</xdr:colOff>
      <xdr:row>77</xdr:row>
      <xdr:rowOff>612283</xdr:rowOff>
    </xdr:to>
    <xdr:grpSp>
      <xdr:nvGrpSpPr>
        <xdr:cNvPr id="487" name="Group 48"/>
        <xdr:cNvGrpSpPr>
          <a:grpSpLocks/>
        </xdr:cNvGrpSpPr>
      </xdr:nvGrpSpPr>
      <xdr:grpSpPr bwMode="auto">
        <a:xfrm flipH="1">
          <a:off x="604470" y="63642361"/>
          <a:ext cx="885092" cy="377847"/>
          <a:chOff x="3318" y="2309"/>
          <a:chExt cx="5337" cy="2277"/>
        </a:xfrm>
      </xdr:grpSpPr>
      <xdr:cxnSp macro="">
        <xdr:nvCxnSpPr>
          <xdr:cNvPr id="488" name="AutoShape 49"/>
          <xdr:cNvCxnSpPr>
            <a:cxnSpLocks noChangeShapeType="1"/>
          </xdr:cNvCxnSpPr>
        </xdr:nvCxnSpPr>
        <xdr:spPr bwMode="auto">
          <a:xfrm flipH="1"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89" name="AutoShape 50"/>
          <xdr:cNvCxnSpPr>
            <a:cxnSpLocks noChangeShapeType="1"/>
          </xdr:cNvCxnSpPr>
        </xdr:nvCxnSpPr>
        <xdr:spPr bwMode="auto">
          <a:xfrm>
            <a:off x="5327" y="2388"/>
            <a:ext cx="1" cy="21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90" name="AutoShape 51"/>
          <xdr:cNvCxnSpPr>
            <a:cxnSpLocks noChangeShapeType="1"/>
          </xdr:cNvCxnSpPr>
        </xdr:nvCxnSpPr>
        <xdr:spPr bwMode="auto">
          <a:xfrm flipV="1">
            <a:off x="3318" y="2309"/>
            <a:ext cx="1" cy="2277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</xdr:col>
      <xdr:colOff>653008</xdr:colOff>
      <xdr:row>78</xdr:row>
      <xdr:rowOff>137014</xdr:rowOff>
    </xdr:from>
    <xdr:to>
      <xdr:col>1</xdr:col>
      <xdr:colOff>1167358</xdr:colOff>
      <xdr:row>78</xdr:row>
      <xdr:rowOff>624255</xdr:rowOff>
    </xdr:to>
    <xdr:grpSp>
      <xdr:nvGrpSpPr>
        <xdr:cNvPr id="491" name="Group 40"/>
        <xdr:cNvGrpSpPr>
          <a:grpSpLocks/>
        </xdr:cNvGrpSpPr>
      </xdr:nvGrpSpPr>
      <xdr:grpSpPr bwMode="auto">
        <a:xfrm>
          <a:off x="986383" y="64364089"/>
          <a:ext cx="514350" cy="487241"/>
          <a:chOff x="2868" y="6897"/>
          <a:chExt cx="800" cy="773"/>
        </a:xfrm>
      </xdr:grpSpPr>
      <xdr:cxnSp macro="">
        <xdr:nvCxnSpPr>
          <xdr:cNvPr id="492" name="AutoShape 41"/>
          <xdr:cNvCxnSpPr>
            <a:cxnSpLocks noChangeShapeType="1"/>
          </xdr:cNvCxnSpPr>
        </xdr:nvCxnSpPr>
        <xdr:spPr bwMode="auto">
          <a:xfrm>
            <a:off x="2871" y="6897"/>
            <a:ext cx="0" cy="7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93" name="AutoShape 42"/>
          <xdr:cNvCxnSpPr>
            <a:cxnSpLocks noChangeShapeType="1"/>
          </xdr:cNvCxnSpPr>
        </xdr:nvCxnSpPr>
        <xdr:spPr bwMode="auto">
          <a:xfrm>
            <a:off x="2868" y="7650"/>
            <a:ext cx="800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oneCellAnchor>
    <xdr:from>
      <xdr:col>1</xdr:col>
      <xdr:colOff>681405</xdr:colOff>
      <xdr:row>78</xdr:row>
      <xdr:rowOff>600808</xdr:rowOff>
    </xdr:from>
    <xdr:ext cx="399148" cy="197827"/>
    <xdr:sp macro="" textlink="">
      <xdr:nvSpPr>
        <xdr:cNvPr id="494" name="TextBox 493"/>
        <xdr:cNvSpPr txBox="1"/>
      </xdr:nvSpPr>
      <xdr:spPr>
        <a:xfrm>
          <a:off x="1017581" y="50018749"/>
          <a:ext cx="399148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400</a:t>
          </a:r>
          <a:endParaRPr lang="el-GR" sz="800"/>
        </a:p>
      </xdr:txBody>
    </xdr:sp>
    <xdr:clientData/>
  </xdr:oneCellAnchor>
  <xdr:oneCellAnchor>
    <xdr:from>
      <xdr:col>1</xdr:col>
      <xdr:colOff>351693</xdr:colOff>
      <xdr:row>78</xdr:row>
      <xdr:rowOff>278423</xdr:rowOff>
    </xdr:from>
    <xdr:ext cx="293077" cy="197827"/>
    <xdr:sp macro="" textlink="">
      <xdr:nvSpPr>
        <xdr:cNvPr id="495" name="TextBox 494"/>
        <xdr:cNvSpPr txBox="1"/>
      </xdr:nvSpPr>
      <xdr:spPr>
        <a:xfrm>
          <a:off x="687869" y="4969636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66</xdr:row>
      <xdr:rowOff>29308</xdr:rowOff>
    </xdr:from>
    <xdr:to>
      <xdr:col>1</xdr:col>
      <xdr:colOff>1469048</xdr:colOff>
      <xdr:row>67</xdr:row>
      <xdr:rowOff>29308</xdr:rowOff>
    </xdr:to>
    <xdr:grpSp>
      <xdr:nvGrpSpPr>
        <xdr:cNvPr id="496" name="Group 43"/>
        <xdr:cNvGrpSpPr>
          <a:grpSpLocks noChangeAspect="1"/>
        </xdr:cNvGrpSpPr>
      </xdr:nvGrpSpPr>
      <xdr:grpSpPr bwMode="auto">
        <a:xfrm>
          <a:off x="611798" y="54426583"/>
          <a:ext cx="1190625" cy="819150"/>
          <a:chOff x="2362" y="1209"/>
          <a:chExt cx="7200" cy="4948"/>
        </a:xfrm>
      </xdr:grpSpPr>
      <xdr:sp macro="" textlink="">
        <xdr:nvSpPr>
          <xdr:cNvPr id="497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8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9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0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66</xdr:row>
      <xdr:rowOff>51289</xdr:rowOff>
    </xdr:from>
    <xdr:ext cx="293077" cy="197827"/>
    <xdr:sp macro="" textlink="">
      <xdr:nvSpPr>
        <xdr:cNvPr id="501" name="TextBox 500"/>
        <xdr:cNvSpPr txBox="1"/>
      </xdr:nvSpPr>
      <xdr:spPr>
        <a:xfrm>
          <a:off x="995599" y="3965287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66</xdr:row>
      <xdr:rowOff>350227</xdr:rowOff>
    </xdr:from>
    <xdr:ext cx="293077" cy="197827"/>
    <xdr:sp macro="" textlink="">
      <xdr:nvSpPr>
        <xdr:cNvPr id="502" name="TextBox 501"/>
        <xdr:cNvSpPr txBox="1"/>
      </xdr:nvSpPr>
      <xdr:spPr>
        <a:xfrm>
          <a:off x="1089383" y="3995181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66</xdr:row>
      <xdr:rowOff>619857</xdr:rowOff>
    </xdr:from>
    <xdr:ext cx="293077" cy="197827"/>
    <xdr:sp macro="" textlink="">
      <xdr:nvSpPr>
        <xdr:cNvPr id="503" name="TextBox 502"/>
        <xdr:cNvSpPr txBox="1"/>
      </xdr:nvSpPr>
      <xdr:spPr>
        <a:xfrm>
          <a:off x="794841" y="4022144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67</xdr:row>
      <xdr:rowOff>29308</xdr:rowOff>
    </xdr:from>
    <xdr:to>
      <xdr:col>1</xdr:col>
      <xdr:colOff>1469048</xdr:colOff>
      <xdr:row>68</xdr:row>
      <xdr:rowOff>29308</xdr:rowOff>
    </xdr:to>
    <xdr:grpSp>
      <xdr:nvGrpSpPr>
        <xdr:cNvPr id="504" name="Group 43"/>
        <xdr:cNvGrpSpPr>
          <a:grpSpLocks noChangeAspect="1"/>
        </xdr:cNvGrpSpPr>
      </xdr:nvGrpSpPr>
      <xdr:grpSpPr bwMode="auto">
        <a:xfrm flipH="1">
          <a:off x="611798" y="55245733"/>
          <a:ext cx="1190625" cy="819150"/>
          <a:chOff x="2362" y="1209"/>
          <a:chExt cx="7200" cy="4948"/>
        </a:xfrm>
      </xdr:grpSpPr>
      <xdr:sp macro="" textlink="">
        <xdr:nvSpPr>
          <xdr:cNvPr id="505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6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7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8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67</xdr:row>
      <xdr:rowOff>51289</xdr:rowOff>
    </xdr:from>
    <xdr:ext cx="293077" cy="197827"/>
    <xdr:sp macro="" textlink="">
      <xdr:nvSpPr>
        <xdr:cNvPr id="509" name="TextBox 508"/>
        <xdr:cNvSpPr txBox="1"/>
      </xdr:nvSpPr>
      <xdr:spPr>
        <a:xfrm>
          <a:off x="995599" y="40470907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67</xdr:row>
      <xdr:rowOff>350227</xdr:rowOff>
    </xdr:from>
    <xdr:ext cx="293077" cy="197827"/>
    <xdr:sp macro="" textlink="">
      <xdr:nvSpPr>
        <xdr:cNvPr id="510" name="TextBox 509"/>
        <xdr:cNvSpPr txBox="1"/>
      </xdr:nvSpPr>
      <xdr:spPr>
        <a:xfrm>
          <a:off x="1052748" y="4076984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67</xdr:row>
      <xdr:rowOff>619857</xdr:rowOff>
    </xdr:from>
    <xdr:ext cx="293077" cy="197827"/>
    <xdr:sp macro="" textlink="">
      <xdr:nvSpPr>
        <xdr:cNvPr id="511" name="TextBox 510"/>
        <xdr:cNvSpPr txBox="1"/>
      </xdr:nvSpPr>
      <xdr:spPr>
        <a:xfrm>
          <a:off x="1307726" y="4103947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400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68</xdr:row>
      <xdr:rowOff>29308</xdr:rowOff>
    </xdr:from>
    <xdr:to>
      <xdr:col>1</xdr:col>
      <xdr:colOff>1469048</xdr:colOff>
      <xdr:row>69</xdr:row>
      <xdr:rowOff>29308</xdr:rowOff>
    </xdr:to>
    <xdr:grpSp>
      <xdr:nvGrpSpPr>
        <xdr:cNvPr id="512" name="Group 43"/>
        <xdr:cNvGrpSpPr>
          <a:grpSpLocks noChangeAspect="1"/>
        </xdr:cNvGrpSpPr>
      </xdr:nvGrpSpPr>
      <xdr:grpSpPr bwMode="auto">
        <a:xfrm>
          <a:off x="611798" y="56064883"/>
          <a:ext cx="1190625" cy="819150"/>
          <a:chOff x="2362" y="1209"/>
          <a:chExt cx="7200" cy="4948"/>
        </a:xfrm>
      </xdr:grpSpPr>
      <xdr:sp macro="" textlink="">
        <xdr:nvSpPr>
          <xdr:cNvPr id="513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4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5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6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68</xdr:row>
      <xdr:rowOff>51289</xdr:rowOff>
    </xdr:from>
    <xdr:ext cx="293077" cy="197827"/>
    <xdr:sp macro="" textlink="">
      <xdr:nvSpPr>
        <xdr:cNvPr id="517" name="TextBox 516"/>
        <xdr:cNvSpPr txBox="1"/>
      </xdr:nvSpPr>
      <xdr:spPr>
        <a:xfrm>
          <a:off x="995599" y="41288936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68</xdr:row>
      <xdr:rowOff>350227</xdr:rowOff>
    </xdr:from>
    <xdr:ext cx="293077" cy="197827"/>
    <xdr:sp macro="" textlink="">
      <xdr:nvSpPr>
        <xdr:cNvPr id="518" name="TextBox 517"/>
        <xdr:cNvSpPr txBox="1"/>
      </xdr:nvSpPr>
      <xdr:spPr>
        <a:xfrm>
          <a:off x="1089383" y="4158787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68</xdr:row>
      <xdr:rowOff>619857</xdr:rowOff>
    </xdr:from>
    <xdr:ext cx="293077" cy="197827"/>
    <xdr:sp macro="" textlink="">
      <xdr:nvSpPr>
        <xdr:cNvPr id="519" name="TextBox 518"/>
        <xdr:cNvSpPr txBox="1"/>
      </xdr:nvSpPr>
      <xdr:spPr>
        <a:xfrm>
          <a:off x="794841" y="4185750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520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69</xdr:row>
      <xdr:rowOff>29308</xdr:rowOff>
    </xdr:from>
    <xdr:to>
      <xdr:col>1</xdr:col>
      <xdr:colOff>1469048</xdr:colOff>
      <xdr:row>70</xdr:row>
      <xdr:rowOff>29308</xdr:rowOff>
    </xdr:to>
    <xdr:grpSp>
      <xdr:nvGrpSpPr>
        <xdr:cNvPr id="520" name="Group 43"/>
        <xdr:cNvGrpSpPr>
          <a:grpSpLocks noChangeAspect="1"/>
        </xdr:cNvGrpSpPr>
      </xdr:nvGrpSpPr>
      <xdr:grpSpPr bwMode="auto">
        <a:xfrm flipH="1">
          <a:off x="611798" y="56884033"/>
          <a:ext cx="1190625" cy="819150"/>
          <a:chOff x="2362" y="1209"/>
          <a:chExt cx="7200" cy="4948"/>
        </a:xfrm>
      </xdr:grpSpPr>
      <xdr:sp macro="" textlink="">
        <xdr:nvSpPr>
          <xdr:cNvPr id="521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2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3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4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69</xdr:row>
      <xdr:rowOff>51289</xdr:rowOff>
    </xdr:from>
    <xdr:ext cx="293077" cy="197827"/>
    <xdr:sp macro="" textlink="">
      <xdr:nvSpPr>
        <xdr:cNvPr id="525" name="TextBox 524"/>
        <xdr:cNvSpPr txBox="1"/>
      </xdr:nvSpPr>
      <xdr:spPr>
        <a:xfrm>
          <a:off x="995599" y="4210696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69</xdr:row>
      <xdr:rowOff>350227</xdr:rowOff>
    </xdr:from>
    <xdr:ext cx="293077" cy="197827"/>
    <xdr:sp macro="" textlink="">
      <xdr:nvSpPr>
        <xdr:cNvPr id="526" name="TextBox 525"/>
        <xdr:cNvSpPr txBox="1"/>
      </xdr:nvSpPr>
      <xdr:spPr>
        <a:xfrm>
          <a:off x="1052748" y="4240590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69</xdr:row>
      <xdr:rowOff>619857</xdr:rowOff>
    </xdr:from>
    <xdr:ext cx="293077" cy="197827"/>
    <xdr:sp macro="" textlink="">
      <xdr:nvSpPr>
        <xdr:cNvPr id="527" name="TextBox 526"/>
        <xdr:cNvSpPr txBox="1"/>
      </xdr:nvSpPr>
      <xdr:spPr>
        <a:xfrm>
          <a:off x="1307726" y="4267553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520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70</xdr:row>
      <xdr:rowOff>29308</xdr:rowOff>
    </xdr:from>
    <xdr:to>
      <xdr:col>1</xdr:col>
      <xdr:colOff>1469048</xdr:colOff>
      <xdr:row>71</xdr:row>
      <xdr:rowOff>29308</xdr:rowOff>
    </xdr:to>
    <xdr:grpSp>
      <xdr:nvGrpSpPr>
        <xdr:cNvPr id="528" name="Group 43"/>
        <xdr:cNvGrpSpPr>
          <a:grpSpLocks noChangeAspect="1"/>
        </xdr:cNvGrpSpPr>
      </xdr:nvGrpSpPr>
      <xdr:grpSpPr bwMode="auto">
        <a:xfrm>
          <a:off x="611798" y="57703183"/>
          <a:ext cx="1190625" cy="819150"/>
          <a:chOff x="2362" y="1209"/>
          <a:chExt cx="7200" cy="4948"/>
        </a:xfrm>
      </xdr:grpSpPr>
      <xdr:sp macro="" textlink="">
        <xdr:nvSpPr>
          <xdr:cNvPr id="529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0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1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2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70</xdr:row>
      <xdr:rowOff>51289</xdr:rowOff>
    </xdr:from>
    <xdr:ext cx="293077" cy="197827"/>
    <xdr:sp macro="" textlink="">
      <xdr:nvSpPr>
        <xdr:cNvPr id="533" name="TextBox 532"/>
        <xdr:cNvSpPr txBox="1"/>
      </xdr:nvSpPr>
      <xdr:spPr>
        <a:xfrm>
          <a:off x="995599" y="42924995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70</xdr:row>
      <xdr:rowOff>350227</xdr:rowOff>
    </xdr:from>
    <xdr:ext cx="293077" cy="197827"/>
    <xdr:sp macro="" textlink="">
      <xdr:nvSpPr>
        <xdr:cNvPr id="534" name="TextBox 533"/>
        <xdr:cNvSpPr txBox="1"/>
      </xdr:nvSpPr>
      <xdr:spPr>
        <a:xfrm>
          <a:off x="1089383" y="4322393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70</xdr:row>
      <xdr:rowOff>619857</xdr:rowOff>
    </xdr:from>
    <xdr:ext cx="293077" cy="197827"/>
    <xdr:sp macro="" textlink="">
      <xdr:nvSpPr>
        <xdr:cNvPr id="535" name="TextBox 534"/>
        <xdr:cNvSpPr txBox="1"/>
      </xdr:nvSpPr>
      <xdr:spPr>
        <a:xfrm>
          <a:off x="794841" y="4349356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640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71</xdr:row>
      <xdr:rowOff>29308</xdr:rowOff>
    </xdr:from>
    <xdr:to>
      <xdr:col>1</xdr:col>
      <xdr:colOff>1469048</xdr:colOff>
      <xdr:row>72</xdr:row>
      <xdr:rowOff>29308</xdr:rowOff>
    </xdr:to>
    <xdr:grpSp>
      <xdr:nvGrpSpPr>
        <xdr:cNvPr id="536" name="Group 43"/>
        <xdr:cNvGrpSpPr>
          <a:grpSpLocks noChangeAspect="1"/>
        </xdr:cNvGrpSpPr>
      </xdr:nvGrpSpPr>
      <xdr:grpSpPr bwMode="auto">
        <a:xfrm flipH="1">
          <a:off x="611798" y="58522333"/>
          <a:ext cx="1190625" cy="819150"/>
          <a:chOff x="2362" y="1209"/>
          <a:chExt cx="7200" cy="4948"/>
        </a:xfrm>
      </xdr:grpSpPr>
      <xdr:sp macro="" textlink="">
        <xdr:nvSpPr>
          <xdr:cNvPr id="537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8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9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0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71</xdr:row>
      <xdr:rowOff>51289</xdr:rowOff>
    </xdr:from>
    <xdr:ext cx="293077" cy="197827"/>
    <xdr:sp macro="" textlink="">
      <xdr:nvSpPr>
        <xdr:cNvPr id="541" name="TextBox 540"/>
        <xdr:cNvSpPr txBox="1"/>
      </xdr:nvSpPr>
      <xdr:spPr>
        <a:xfrm>
          <a:off x="995599" y="4374302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71</xdr:row>
      <xdr:rowOff>350227</xdr:rowOff>
    </xdr:from>
    <xdr:ext cx="293077" cy="197827"/>
    <xdr:sp macro="" textlink="">
      <xdr:nvSpPr>
        <xdr:cNvPr id="542" name="TextBox 541"/>
        <xdr:cNvSpPr txBox="1"/>
      </xdr:nvSpPr>
      <xdr:spPr>
        <a:xfrm>
          <a:off x="1052748" y="4404196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71</xdr:row>
      <xdr:rowOff>619857</xdr:rowOff>
    </xdr:from>
    <xdr:ext cx="293077" cy="197827"/>
    <xdr:sp macro="" textlink="">
      <xdr:nvSpPr>
        <xdr:cNvPr id="543" name="TextBox 542"/>
        <xdr:cNvSpPr txBox="1"/>
      </xdr:nvSpPr>
      <xdr:spPr>
        <a:xfrm>
          <a:off x="1307726" y="4431159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640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72</xdr:row>
      <xdr:rowOff>29308</xdr:rowOff>
    </xdr:from>
    <xdr:to>
      <xdr:col>1</xdr:col>
      <xdr:colOff>1469048</xdr:colOff>
      <xdr:row>73</xdr:row>
      <xdr:rowOff>29308</xdr:rowOff>
    </xdr:to>
    <xdr:grpSp>
      <xdr:nvGrpSpPr>
        <xdr:cNvPr id="544" name="Group 43"/>
        <xdr:cNvGrpSpPr>
          <a:grpSpLocks noChangeAspect="1"/>
        </xdr:cNvGrpSpPr>
      </xdr:nvGrpSpPr>
      <xdr:grpSpPr bwMode="auto">
        <a:xfrm>
          <a:off x="611798" y="59341483"/>
          <a:ext cx="1190625" cy="819150"/>
          <a:chOff x="2362" y="1209"/>
          <a:chExt cx="7200" cy="4948"/>
        </a:xfrm>
      </xdr:grpSpPr>
      <xdr:sp macro="" textlink="">
        <xdr:nvSpPr>
          <xdr:cNvPr id="545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46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7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8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72</xdr:row>
      <xdr:rowOff>51289</xdr:rowOff>
    </xdr:from>
    <xdr:ext cx="293077" cy="197827"/>
    <xdr:sp macro="" textlink="">
      <xdr:nvSpPr>
        <xdr:cNvPr id="549" name="TextBox 548"/>
        <xdr:cNvSpPr txBox="1"/>
      </xdr:nvSpPr>
      <xdr:spPr>
        <a:xfrm>
          <a:off x="995599" y="44561054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72</xdr:row>
      <xdr:rowOff>350227</xdr:rowOff>
    </xdr:from>
    <xdr:ext cx="293077" cy="197827"/>
    <xdr:sp macro="" textlink="">
      <xdr:nvSpPr>
        <xdr:cNvPr id="550" name="TextBox 549"/>
        <xdr:cNvSpPr txBox="1"/>
      </xdr:nvSpPr>
      <xdr:spPr>
        <a:xfrm>
          <a:off x="1089383" y="4485999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72</xdr:row>
      <xdr:rowOff>619857</xdr:rowOff>
    </xdr:from>
    <xdr:ext cx="293077" cy="197827"/>
    <xdr:sp macro="" textlink="">
      <xdr:nvSpPr>
        <xdr:cNvPr id="551" name="TextBox 550"/>
        <xdr:cNvSpPr txBox="1"/>
      </xdr:nvSpPr>
      <xdr:spPr>
        <a:xfrm>
          <a:off x="794841" y="4512962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760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73</xdr:row>
      <xdr:rowOff>29308</xdr:rowOff>
    </xdr:from>
    <xdr:to>
      <xdr:col>1</xdr:col>
      <xdr:colOff>1469048</xdr:colOff>
      <xdr:row>74</xdr:row>
      <xdr:rowOff>29308</xdr:rowOff>
    </xdr:to>
    <xdr:grpSp>
      <xdr:nvGrpSpPr>
        <xdr:cNvPr id="552" name="Group 43"/>
        <xdr:cNvGrpSpPr>
          <a:grpSpLocks noChangeAspect="1"/>
        </xdr:cNvGrpSpPr>
      </xdr:nvGrpSpPr>
      <xdr:grpSpPr bwMode="auto">
        <a:xfrm flipH="1">
          <a:off x="611798" y="60160633"/>
          <a:ext cx="1190625" cy="819150"/>
          <a:chOff x="2362" y="1209"/>
          <a:chExt cx="7200" cy="4948"/>
        </a:xfrm>
      </xdr:grpSpPr>
      <xdr:sp macro="" textlink="">
        <xdr:nvSpPr>
          <xdr:cNvPr id="553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4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5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6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73</xdr:row>
      <xdr:rowOff>51289</xdr:rowOff>
    </xdr:from>
    <xdr:ext cx="293077" cy="197827"/>
    <xdr:sp macro="" textlink="">
      <xdr:nvSpPr>
        <xdr:cNvPr id="557" name="TextBox 556"/>
        <xdr:cNvSpPr txBox="1"/>
      </xdr:nvSpPr>
      <xdr:spPr>
        <a:xfrm>
          <a:off x="995599" y="4537908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73</xdr:row>
      <xdr:rowOff>350227</xdr:rowOff>
    </xdr:from>
    <xdr:ext cx="293077" cy="197827"/>
    <xdr:sp macro="" textlink="">
      <xdr:nvSpPr>
        <xdr:cNvPr id="558" name="TextBox 557"/>
        <xdr:cNvSpPr txBox="1"/>
      </xdr:nvSpPr>
      <xdr:spPr>
        <a:xfrm>
          <a:off x="1052748" y="4567802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73</xdr:row>
      <xdr:rowOff>619857</xdr:rowOff>
    </xdr:from>
    <xdr:ext cx="293077" cy="197827"/>
    <xdr:sp macro="" textlink="">
      <xdr:nvSpPr>
        <xdr:cNvPr id="559" name="TextBox 558"/>
        <xdr:cNvSpPr txBox="1"/>
      </xdr:nvSpPr>
      <xdr:spPr>
        <a:xfrm>
          <a:off x="1307726" y="4594765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760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74</xdr:row>
      <xdr:rowOff>29308</xdr:rowOff>
    </xdr:from>
    <xdr:to>
      <xdr:col>1</xdr:col>
      <xdr:colOff>1469048</xdr:colOff>
      <xdr:row>75</xdr:row>
      <xdr:rowOff>29308</xdr:rowOff>
    </xdr:to>
    <xdr:grpSp>
      <xdr:nvGrpSpPr>
        <xdr:cNvPr id="560" name="Group 43"/>
        <xdr:cNvGrpSpPr>
          <a:grpSpLocks noChangeAspect="1"/>
        </xdr:cNvGrpSpPr>
      </xdr:nvGrpSpPr>
      <xdr:grpSpPr bwMode="auto">
        <a:xfrm>
          <a:off x="611798" y="60979783"/>
          <a:ext cx="1190625" cy="819150"/>
          <a:chOff x="2362" y="1209"/>
          <a:chExt cx="7200" cy="4948"/>
        </a:xfrm>
      </xdr:grpSpPr>
      <xdr:sp macro="" textlink="">
        <xdr:nvSpPr>
          <xdr:cNvPr id="561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2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63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64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74</xdr:row>
      <xdr:rowOff>51289</xdr:rowOff>
    </xdr:from>
    <xdr:ext cx="293077" cy="197827"/>
    <xdr:sp macro="" textlink="">
      <xdr:nvSpPr>
        <xdr:cNvPr id="565" name="TextBox 564"/>
        <xdr:cNvSpPr txBox="1"/>
      </xdr:nvSpPr>
      <xdr:spPr>
        <a:xfrm>
          <a:off x="995599" y="46197113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753207</xdr:colOff>
      <xdr:row>74</xdr:row>
      <xdr:rowOff>350227</xdr:rowOff>
    </xdr:from>
    <xdr:ext cx="293077" cy="197827"/>
    <xdr:sp macro="" textlink="">
      <xdr:nvSpPr>
        <xdr:cNvPr id="566" name="TextBox 565"/>
        <xdr:cNvSpPr txBox="1"/>
      </xdr:nvSpPr>
      <xdr:spPr>
        <a:xfrm>
          <a:off x="1089383" y="4649605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458665</xdr:colOff>
      <xdr:row>74</xdr:row>
      <xdr:rowOff>619857</xdr:rowOff>
    </xdr:from>
    <xdr:ext cx="293077" cy="197827"/>
    <xdr:sp macro="" textlink="">
      <xdr:nvSpPr>
        <xdr:cNvPr id="567" name="TextBox 566"/>
        <xdr:cNvSpPr txBox="1"/>
      </xdr:nvSpPr>
      <xdr:spPr>
        <a:xfrm>
          <a:off x="794841" y="4676568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twoCellAnchor>
    <xdr:from>
      <xdr:col>1</xdr:col>
      <xdr:colOff>278423</xdr:colOff>
      <xdr:row>75</xdr:row>
      <xdr:rowOff>29308</xdr:rowOff>
    </xdr:from>
    <xdr:to>
      <xdr:col>1</xdr:col>
      <xdr:colOff>1469048</xdr:colOff>
      <xdr:row>76</xdr:row>
      <xdr:rowOff>0</xdr:rowOff>
    </xdr:to>
    <xdr:grpSp>
      <xdr:nvGrpSpPr>
        <xdr:cNvPr id="568" name="Group 43"/>
        <xdr:cNvGrpSpPr>
          <a:grpSpLocks noChangeAspect="1"/>
        </xdr:cNvGrpSpPr>
      </xdr:nvGrpSpPr>
      <xdr:grpSpPr bwMode="auto">
        <a:xfrm flipH="1">
          <a:off x="611798" y="61798933"/>
          <a:ext cx="1190625" cy="789842"/>
          <a:chOff x="2362" y="1209"/>
          <a:chExt cx="7200" cy="4948"/>
        </a:xfrm>
      </xdr:grpSpPr>
      <xdr:sp macro="" textlink="">
        <xdr:nvSpPr>
          <xdr:cNvPr id="569" name="AutoShape 47"/>
          <xdr:cNvSpPr>
            <a:spLocks noChangeAspect="1" noChangeArrowheads="1" noTextEdit="1"/>
          </xdr:cNvSpPr>
        </xdr:nvSpPr>
        <xdr:spPr bwMode="auto">
          <a:xfrm>
            <a:off x="2362" y="1209"/>
            <a:ext cx="7200" cy="49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0" name="AutoShape 46"/>
          <xdr:cNvSpPr>
            <a:spLocks noChangeShapeType="1"/>
          </xdr:cNvSpPr>
        </xdr:nv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1" name="AutoShape 45"/>
          <xdr:cNvSpPr>
            <a:spLocks noChangeShapeType="1"/>
          </xdr:cNvSpPr>
        </xdr:nvSpPr>
        <xdr:spPr bwMode="auto">
          <a:xfrm>
            <a:off x="5327" y="2388"/>
            <a:ext cx="4" cy="2468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2" name="AutoShape 44"/>
          <xdr:cNvSpPr>
            <a:spLocks noChangeShapeType="1"/>
          </xdr:cNvSpPr>
        </xdr:nvSpPr>
        <xdr:spPr bwMode="auto">
          <a:xfrm flipH="1">
            <a:off x="3318" y="4856"/>
            <a:ext cx="2116" cy="1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659423</xdr:colOff>
      <xdr:row>75</xdr:row>
      <xdr:rowOff>51289</xdr:rowOff>
    </xdr:from>
    <xdr:ext cx="293077" cy="197827"/>
    <xdr:sp macro="" textlink="">
      <xdr:nvSpPr>
        <xdr:cNvPr id="573" name="TextBox 572"/>
        <xdr:cNvSpPr txBox="1"/>
      </xdr:nvSpPr>
      <xdr:spPr>
        <a:xfrm>
          <a:off x="995599" y="47015142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75</xdr:row>
      <xdr:rowOff>350227</xdr:rowOff>
    </xdr:from>
    <xdr:ext cx="293077" cy="197827"/>
    <xdr:sp macro="" textlink="">
      <xdr:nvSpPr>
        <xdr:cNvPr id="574" name="TextBox 573"/>
        <xdr:cNvSpPr txBox="1"/>
      </xdr:nvSpPr>
      <xdr:spPr>
        <a:xfrm>
          <a:off x="1052748" y="47314080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900</a:t>
          </a:r>
          <a:endParaRPr lang="el-GR" sz="800"/>
        </a:p>
      </xdr:txBody>
    </xdr:sp>
    <xdr:clientData/>
  </xdr:oneCellAnchor>
  <xdr:oneCellAnchor>
    <xdr:from>
      <xdr:col>1</xdr:col>
      <xdr:colOff>971550</xdr:colOff>
      <xdr:row>75</xdr:row>
      <xdr:rowOff>619857</xdr:rowOff>
    </xdr:from>
    <xdr:ext cx="293077" cy="197827"/>
    <xdr:sp macro="" textlink="">
      <xdr:nvSpPr>
        <xdr:cNvPr id="575" name="TextBox 574"/>
        <xdr:cNvSpPr txBox="1"/>
      </xdr:nvSpPr>
      <xdr:spPr>
        <a:xfrm>
          <a:off x="1307726" y="47583710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659423</xdr:colOff>
      <xdr:row>76</xdr:row>
      <xdr:rowOff>51289</xdr:rowOff>
    </xdr:from>
    <xdr:ext cx="293077" cy="197827"/>
    <xdr:sp macro="" textlink="">
      <xdr:nvSpPr>
        <xdr:cNvPr id="576" name="TextBox 575"/>
        <xdr:cNvSpPr txBox="1"/>
      </xdr:nvSpPr>
      <xdr:spPr>
        <a:xfrm>
          <a:off x="995599" y="4783317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716572</xdr:colOff>
      <xdr:row>76</xdr:row>
      <xdr:rowOff>350227</xdr:rowOff>
    </xdr:from>
    <xdr:ext cx="293077" cy="197827"/>
    <xdr:sp macro="" textlink="">
      <xdr:nvSpPr>
        <xdr:cNvPr id="577" name="TextBox 576"/>
        <xdr:cNvSpPr txBox="1"/>
      </xdr:nvSpPr>
      <xdr:spPr>
        <a:xfrm>
          <a:off x="1052748" y="48132109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200</a:t>
          </a:r>
          <a:endParaRPr lang="el-GR" sz="800"/>
        </a:p>
      </xdr:txBody>
    </xdr:sp>
    <xdr:clientData/>
  </xdr:oneCellAnchor>
  <xdr:oneCellAnchor>
    <xdr:from>
      <xdr:col>1</xdr:col>
      <xdr:colOff>392723</xdr:colOff>
      <xdr:row>76</xdr:row>
      <xdr:rowOff>495299</xdr:rowOff>
    </xdr:from>
    <xdr:ext cx="293077" cy="197827"/>
    <xdr:sp macro="" textlink="">
      <xdr:nvSpPr>
        <xdr:cNvPr id="578" name="TextBox 577"/>
        <xdr:cNvSpPr txBox="1"/>
      </xdr:nvSpPr>
      <xdr:spPr>
        <a:xfrm>
          <a:off x="728899" y="4827718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659423</xdr:colOff>
      <xdr:row>77</xdr:row>
      <xdr:rowOff>51289</xdr:rowOff>
    </xdr:from>
    <xdr:ext cx="293077" cy="197827"/>
    <xdr:sp macro="" textlink="">
      <xdr:nvSpPr>
        <xdr:cNvPr id="579" name="TextBox 578"/>
        <xdr:cNvSpPr txBox="1"/>
      </xdr:nvSpPr>
      <xdr:spPr>
        <a:xfrm>
          <a:off x="995599" y="48651201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1000</a:t>
          </a:r>
          <a:endParaRPr lang="el-GR" sz="800"/>
        </a:p>
      </xdr:txBody>
    </xdr:sp>
    <xdr:clientData/>
  </xdr:oneCellAnchor>
  <xdr:oneCellAnchor>
    <xdr:from>
      <xdr:col>1</xdr:col>
      <xdr:colOff>848457</xdr:colOff>
      <xdr:row>77</xdr:row>
      <xdr:rowOff>423497</xdr:rowOff>
    </xdr:from>
    <xdr:ext cx="293077" cy="197827"/>
    <xdr:sp macro="" textlink="">
      <xdr:nvSpPr>
        <xdr:cNvPr id="580" name="TextBox 579"/>
        <xdr:cNvSpPr txBox="1"/>
      </xdr:nvSpPr>
      <xdr:spPr>
        <a:xfrm>
          <a:off x="1184633" y="49023409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880</a:t>
          </a:r>
          <a:endParaRPr lang="el-GR" sz="800"/>
        </a:p>
      </xdr:txBody>
    </xdr:sp>
    <xdr:clientData/>
  </xdr:oneCellAnchor>
  <xdr:oneCellAnchor>
    <xdr:from>
      <xdr:col>1</xdr:col>
      <xdr:colOff>546589</xdr:colOff>
      <xdr:row>77</xdr:row>
      <xdr:rowOff>356088</xdr:rowOff>
    </xdr:from>
    <xdr:ext cx="293077" cy="197827"/>
    <xdr:sp macro="" textlink="">
      <xdr:nvSpPr>
        <xdr:cNvPr id="581" name="TextBox 580"/>
        <xdr:cNvSpPr txBox="1"/>
      </xdr:nvSpPr>
      <xdr:spPr>
        <a:xfrm>
          <a:off x="882765" y="48956000"/>
          <a:ext cx="293077" cy="197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800"/>
            <a:t>200</a:t>
          </a:r>
          <a:endParaRPr lang="el-GR" sz="800"/>
        </a:p>
      </xdr:txBody>
    </xdr:sp>
    <xdr:clientData/>
  </xdr:oneCellAnchor>
  <xdr:twoCellAnchor>
    <xdr:from>
      <xdr:col>1</xdr:col>
      <xdr:colOff>357554</xdr:colOff>
      <xdr:row>76</xdr:row>
      <xdr:rowOff>249091</xdr:rowOff>
    </xdr:from>
    <xdr:to>
      <xdr:col>1</xdr:col>
      <xdr:colOff>1242647</xdr:colOff>
      <xdr:row>76</xdr:row>
      <xdr:rowOff>626938</xdr:rowOff>
    </xdr:to>
    <xdr:grpSp>
      <xdr:nvGrpSpPr>
        <xdr:cNvPr id="582" name="Group 48"/>
        <xdr:cNvGrpSpPr>
          <a:grpSpLocks/>
        </xdr:cNvGrpSpPr>
      </xdr:nvGrpSpPr>
      <xdr:grpSpPr bwMode="auto">
        <a:xfrm>
          <a:off x="690929" y="62837866"/>
          <a:ext cx="885093" cy="377847"/>
          <a:chOff x="3318" y="2309"/>
          <a:chExt cx="5337" cy="2277"/>
        </a:xfrm>
      </xdr:grpSpPr>
      <xdr:cxnSp macro="">
        <xdr:nvCxnSpPr>
          <xdr:cNvPr id="583" name="AutoShape 49"/>
          <xdr:cNvCxnSpPr>
            <a:cxnSpLocks noChangeShapeType="1"/>
          </xdr:cNvCxnSpPr>
        </xdr:nvCxnSpPr>
        <xdr:spPr bwMode="auto">
          <a:xfrm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84" name="AutoShape 50"/>
          <xdr:cNvCxnSpPr>
            <a:cxnSpLocks noChangeShapeType="1"/>
          </xdr:cNvCxnSpPr>
        </xdr:nvCxnSpPr>
        <xdr:spPr bwMode="auto">
          <a:xfrm>
            <a:off x="5327" y="2388"/>
            <a:ext cx="1" cy="21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85" name="AutoShape 51"/>
          <xdr:cNvCxnSpPr>
            <a:cxnSpLocks noChangeShapeType="1"/>
          </xdr:cNvCxnSpPr>
        </xdr:nvCxnSpPr>
        <xdr:spPr bwMode="auto">
          <a:xfrm flipV="1">
            <a:off x="3362" y="2309"/>
            <a:ext cx="1" cy="2277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1</xdr:col>
      <xdr:colOff>271095</xdr:colOff>
      <xdr:row>77</xdr:row>
      <xdr:rowOff>234436</xdr:rowOff>
    </xdr:from>
    <xdr:to>
      <xdr:col>1</xdr:col>
      <xdr:colOff>1156187</xdr:colOff>
      <xdr:row>77</xdr:row>
      <xdr:rowOff>612283</xdr:rowOff>
    </xdr:to>
    <xdr:grpSp>
      <xdr:nvGrpSpPr>
        <xdr:cNvPr id="586" name="Group 48"/>
        <xdr:cNvGrpSpPr>
          <a:grpSpLocks/>
        </xdr:cNvGrpSpPr>
      </xdr:nvGrpSpPr>
      <xdr:grpSpPr bwMode="auto">
        <a:xfrm flipH="1">
          <a:off x="604470" y="63642361"/>
          <a:ext cx="885092" cy="377847"/>
          <a:chOff x="3318" y="2309"/>
          <a:chExt cx="5337" cy="2277"/>
        </a:xfrm>
      </xdr:grpSpPr>
      <xdr:cxnSp macro="">
        <xdr:nvCxnSpPr>
          <xdr:cNvPr id="587" name="AutoShape 49"/>
          <xdr:cNvCxnSpPr>
            <a:cxnSpLocks noChangeShapeType="1"/>
          </xdr:cNvCxnSpPr>
        </xdr:nvCxnSpPr>
        <xdr:spPr bwMode="auto">
          <a:xfrm flipH="1">
            <a:off x="3318" y="2388"/>
            <a:ext cx="5337" cy="0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88" name="AutoShape 50"/>
          <xdr:cNvCxnSpPr>
            <a:cxnSpLocks noChangeShapeType="1"/>
          </xdr:cNvCxnSpPr>
        </xdr:nvCxnSpPr>
        <xdr:spPr bwMode="auto">
          <a:xfrm>
            <a:off x="5327" y="2388"/>
            <a:ext cx="1" cy="2173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89" name="AutoShape 51"/>
          <xdr:cNvCxnSpPr>
            <a:cxnSpLocks noChangeShapeType="1"/>
          </xdr:cNvCxnSpPr>
        </xdr:nvCxnSpPr>
        <xdr:spPr bwMode="auto">
          <a:xfrm flipV="1">
            <a:off x="3318" y="2309"/>
            <a:ext cx="1" cy="2277"/>
          </a:xfrm>
          <a:prstGeom prst="straightConnector1">
            <a:avLst/>
          </a:prstGeom>
          <a:noFill/>
          <a:ln w="381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oneCellAnchor>
    <xdr:from>
      <xdr:col>1</xdr:col>
      <xdr:colOff>395654</xdr:colOff>
      <xdr:row>79</xdr:row>
      <xdr:rowOff>21981</xdr:rowOff>
    </xdr:from>
    <xdr:ext cx="964028" cy="772795"/>
    <xdr:pic>
      <xdr:nvPicPr>
        <xdr:cNvPr id="590" name="Εικόνα 589" descr="C:\Users\Sal4.SALINOX\Desktop\Russia\photo\IMG_1203 (Small)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2"/>
        <a:stretch/>
      </xdr:blipFill>
      <xdr:spPr bwMode="auto">
        <a:xfrm>
          <a:off x="729029" y="61791606"/>
          <a:ext cx="964028" cy="7727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371475</xdr:colOff>
      <xdr:row>81</xdr:row>
      <xdr:rowOff>53462</xdr:rowOff>
    </xdr:from>
    <xdr:ext cx="964028" cy="723021"/>
    <xdr:pic>
      <xdr:nvPicPr>
        <xdr:cNvPr id="592" name="Εικόνα 591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4850" y="62642237"/>
          <a:ext cx="964028" cy="72302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428689</xdr:colOff>
      <xdr:row>7</xdr:row>
      <xdr:rowOff>142875</xdr:rowOff>
    </xdr:from>
    <xdr:ext cx="209485" cy="172227"/>
    <xdr:sp macro="" textlink="">
      <xdr:nvSpPr>
        <xdr:cNvPr id="2" name="TextBox 1"/>
        <xdr:cNvSpPr txBox="1"/>
      </xdr:nvSpPr>
      <xdr:spPr>
        <a:xfrm flipH="1">
          <a:off x="11401489" y="1476375"/>
          <a:ext cx="20948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pPr algn="ctr"/>
          <a:r>
            <a:rPr lang="en-US" sz="1100"/>
            <a:t>1</a:t>
          </a:r>
          <a:endParaRPr lang="el-GR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94218</xdr:colOff>
      <xdr:row>0</xdr:row>
      <xdr:rowOff>0</xdr:rowOff>
    </xdr:from>
    <xdr:to>
      <xdr:col>9</xdr:col>
      <xdr:colOff>594750</xdr:colOff>
      <xdr:row>40</xdr:row>
      <xdr:rowOff>171450</xdr:rowOff>
    </xdr:to>
    <xdr:pic>
      <xdr:nvPicPr>
        <xdr:cNvPr id="2" name="Εικόνα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18" y="0"/>
          <a:ext cx="5986932" cy="7791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B1:N83"/>
  <sheetViews>
    <sheetView tabSelected="1" topLeftCell="B14" zoomScale="115" zoomScaleNormal="115" zoomScalePageLayoutView="115" workbookViewId="0">
      <selection activeCell="E37" sqref="B37:F44"/>
    </sheetView>
  </sheetViews>
  <sheetFormatPr baseColWidth="10" defaultColWidth="9.1640625" defaultRowHeight="14" x14ac:dyDescent="0"/>
  <cols>
    <col min="1" max="1" width="1.33203125" style="1" customWidth="1"/>
    <col min="2" max="3" width="9.1640625" style="1"/>
    <col min="4" max="5" width="10.33203125" style="1" customWidth="1"/>
    <col min="6" max="6" width="4.83203125" style="1" customWidth="1"/>
    <col min="7" max="7" width="15.5" style="1" bestFit="1" customWidth="1"/>
    <col min="8" max="8" width="17.6640625" style="1" customWidth="1"/>
    <col min="9" max="9" width="23.5" style="1" customWidth="1"/>
    <col min="10" max="16384" width="9.1640625" style="1"/>
  </cols>
  <sheetData>
    <row r="1" spans="2:11" ht="12" customHeight="1">
      <c r="B1" s="14"/>
      <c r="C1" s="11"/>
      <c r="D1" s="11"/>
      <c r="E1" s="11"/>
    </row>
    <row r="2" spans="2:11" ht="12" customHeight="1">
      <c r="B2" s="13"/>
      <c r="C2" s="11"/>
      <c r="D2" s="11"/>
      <c r="E2" s="11"/>
    </row>
    <row r="3" spans="2:11" ht="12" customHeight="1">
      <c r="B3" s="13"/>
      <c r="C3" s="11"/>
      <c r="D3" s="11"/>
      <c r="E3" s="11"/>
    </row>
    <row r="4" spans="2:11" ht="12" customHeight="1">
      <c r="B4" s="13"/>
      <c r="C4" s="11"/>
      <c r="D4" s="11"/>
      <c r="E4" s="11"/>
    </row>
    <row r="5" spans="2:11" ht="12" customHeight="1">
      <c r="B5" s="12"/>
      <c r="C5" s="11"/>
      <c r="D5" s="12"/>
      <c r="E5" s="11"/>
    </row>
    <row r="7" spans="2:11" ht="24" thickBot="1">
      <c r="B7" s="5" t="s">
        <v>139</v>
      </c>
      <c r="C7" s="2"/>
      <c r="D7" s="2"/>
      <c r="E7" s="2"/>
      <c r="F7" s="2"/>
      <c r="G7" s="2"/>
      <c r="H7" s="2"/>
      <c r="I7" s="6" t="s">
        <v>269</v>
      </c>
      <c r="J7" s="2"/>
      <c r="K7" s="2"/>
    </row>
    <row r="8" spans="2:11" ht="15.75" customHeight="1">
      <c r="B8" s="107" t="s">
        <v>138</v>
      </c>
      <c r="C8" s="107"/>
      <c r="D8" s="107"/>
      <c r="E8" s="107"/>
      <c r="F8" s="107"/>
      <c r="G8" s="108"/>
      <c r="H8" s="95" t="s">
        <v>14</v>
      </c>
      <c r="I8" s="85" t="s">
        <v>137</v>
      </c>
    </row>
    <row r="9" spans="2:11" ht="22.5" customHeight="1" thickBot="1">
      <c r="B9" s="107"/>
      <c r="C9" s="107"/>
      <c r="D9" s="107"/>
      <c r="E9" s="107"/>
      <c r="F9" s="107"/>
      <c r="G9" s="108"/>
      <c r="H9" s="96"/>
      <c r="I9" s="86"/>
    </row>
    <row r="10" spans="2:11" ht="20" customHeight="1">
      <c r="H10" s="20" t="s">
        <v>0</v>
      </c>
      <c r="I10" s="79">
        <v>2940</v>
      </c>
    </row>
    <row r="11" spans="2:11" ht="20" customHeight="1">
      <c r="H11" s="3" t="s">
        <v>1</v>
      </c>
      <c r="I11" s="80">
        <v>3040</v>
      </c>
    </row>
    <row r="12" spans="2:11" ht="20" customHeight="1">
      <c r="H12" s="3" t="s">
        <v>2</v>
      </c>
      <c r="I12" s="81">
        <v>3080</v>
      </c>
    </row>
    <row r="13" spans="2:11" ht="20" customHeight="1">
      <c r="H13" s="3" t="s">
        <v>3</v>
      </c>
      <c r="I13" s="80">
        <v>3120</v>
      </c>
    </row>
    <row r="14" spans="2:11" ht="20" customHeight="1">
      <c r="H14" s="3" t="s">
        <v>4</v>
      </c>
      <c r="I14" s="81">
        <v>3160</v>
      </c>
    </row>
    <row r="15" spans="2:11" ht="20" customHeight="1">
      <c r="H15" s="3" t="s">
        <v>5</v>
      </c>
      <c r="I15" s="80">
        <v>3200</v>
      </c>
    </row>
    <row r="16" spans="2:11" ht="20" customHeight="1">
      <c r="H16" s="3" t="s">
        <v>6</v>
      </c>
      <c r="I16" s="81">
        <v>3240</v>
      </c>
    </row>
    <row r="17" spans="2:11" ht="20" customHeight="1">
      <c r="H17" s="3" t="s">
        <v>7</v>
      </c>
      <c r="I17" s="80">
        <v>3280</v>
      </c>
    </row>
    <row r="18" spans="2:11" ht="20" customHeight="1">
      <c r="H18" s="3" t="s">
        <v>8</v>
      </c>
      <c r="I18" s="81">
        <v>3320</v>
      </c>
    </row>
    <row r="19" spans="2:11" ht="20" customHeight="1">
      <c r="H19" s="3" t="s">
        <v>9</v>
      </c>
      <c r="I19" s="80">
        <v>3360</v>
      </c>
    </row>
    <row r="20" spans="2:11" ht="20" customHeight="1">
      <c r="H20" s="3" t="s">
        <v>10</v>
      </c>
      <c r="I20" s="81">
        <v>3400</v>
      </c>
    </row>
    <row r="21" spans="2:11" ht="20" customHeight="1">
      <c r="H21" s="3" t="s">
        <v>11</v>
      </c>
      <c r="I21" s="80">
        <v>3440</v>
      </c>
    </row>
    <row r="22" spans="2:11" ht="20" customHeight="1">
      <c r="H22" s="3" t="s">
        <v>12</v>
      </c>
      <c r="I22" s="81">
        <v>3480</v>
      </c>
    </row>
    <row r="23" spans="2:11" ht="20" customHeight="1">
      <c r="H23" s="3" t="s">
        <v>13</v>
      </c>
      <c r="I23" s="80">
        <v>3520</v>
      </c>
    </row>
    <row r="24" spans="2:11" ht="20" customHeight="1">
      <c r="H24" s="3" t="s">
        <v>136</v>
      </c>
      <c r="I24" s="81">
        <v>3560</v>
      </c>
    </row>
    <row r="25" spans="2:11" ht="20" customHeight="1">
      <c r="H25" s="3" t="s">
        <v>135</v>
      </c>
      <c r="I25" s="80">
        <v>3600</v>
      </c>
    </row>
    <row r="26" spans="2:11" ht="20" customHeight="1">
      <c r="H26" s="3" t="s">
        <v>134</v>
      </c>
      <c r="I26" s="81">
        <v>3640</v>
      </c>
    </row>
    <row r="27" spans="2:11" ht="15.75" customHeight="1" thickBot="1">
      <c r="H27" s="4" t="s">
        <v>133</v>
      </c>
      <c r="I27" s="82">
        <v>3680</v>
      </c>
    </row>
    <row r="28" spans="2:11" ht="10" customHeight="1" thickBot="1"/>
    <row r="29" spans="2:11" ht="18" customHeight="1">
      <c r="B29" s="104" t="s">
        <v>15</v>
      </c>
      <c r="C29" s="105"/>
      <c r="D29" s="105"/>
      <c r="E29" s="105"/>
      <c r="F29" s="106"/>
      <c r="G29" s="8" t="s">
        <v>16</v>
      </c>
      <c r="I29" s="18" t="s">
        <v>33</v>
      </c>
    </row>
    <row r="30" spans="2:11">
      <c r="B30" s="97" t="s">
        <v>28</v>
      </c>
      <c r="C30" s="98"/>
      <c r="D30" s="98"/>
      <c r="E30" s="98"/>
      <c r="F30" s="99"/>
      <c r="G30" s="83">
        <v>420</v>
      </c>
    </row>
    <row r="31" spans="2:11">
      <c r="B31" s="97" t="s">
        <v>29</v>
      </c>
      <c r="C31" s="98"/>
      <c r="D31" s="98"/>
      <c r="E31" s="98"/>
      <c r="F31" s="99"/>
      <c r="G31" s="83">
        <v>585</v>
      </c>
      <c r="J31" s="19"/>
      <c r="K31" s="10"/>
    </row>
    <row r="32" spans="2:11">
      <c r="B32" s="97" t="s">
        <v>30</v>
      </c>
      <c r="C32" s="98"/>
      <c r="D32" s="98"/>
      <c r="E32" s="98"/>
      <c r="F32" s="99"/>
      <c r="G32" s="83">
        <v>1110</v>
      </c>
      <c r="K32" s="10"/>
    </row>
    <row r="33" spans="2:11" ht="15" thickBot="1">
      <c r="B33" s="101" t="s">
        <v>31</v>
      </c>
      <c r="C33" s="102"/>
      <c r="D33" s="102"/>
      <c r="E33" s="102"/>
      <c r="F33" s="103"/>
      <c r="G33" s="84">
        <v>1170</v>
      </c>
      <c r="K33" s="10"/>
    </row>
    <row r="34" spans="2:11" ht="10" customHeight="1" thickBot="1">
      <c r="K34" s="10"/>
    </row>
    <row r="35" spans="2:11">
      <c r="B35" s="87" t="s">
        <v>17</v>
      </c>
      <c r="C35" s="88"/>
      <c r="D35" s="88"/>
      <c r="E35" s="88"/>
      <c r="F35" s="89"/>
      <c r="G35" s="9"/>
      <c r="K35" s="10"/>
    </row>
    <row r="36" spans="2:11" ht="15" thickBot="1">
      <c r="B36" s="92" t="s">
        <v>18</v>
      </c>
      <c r="C36" s="93"/>
      <c r="D36" s="93"/>
      <c r="E36" s="93"/>
      <c r="F36" s="94"/>
      <c r="J36" s="19"/>
    </row>
    <row r="37" spans="2:11">
      <c r="B37" s="87" t="s">
        <v>19</v>
      </c>
      <c r="C37" s="88"/>
      <c r="D37" s="100"/>
      <c r="E37" s="90">
        <v>500</v>
      </c>
      <c r="F37" s="91"/>
      <c r="J37" s="19"/>
    </row>
    <row r="38" spans="2:11">
      <c r="B38" s="97" t="s">
        <v>20</v>
      </c>
      <c r="C38" s="98"/>
      <c r="D38" s="99"/>
      <c r="E38" s="90">
        <v>250</v>
      </c>
      <c r="F38" s="91"/>
      <c r="G38" s="27" t="str">
        <f>IF(E38&gt;320,"WRONG HEIGHT",IF(E38&lt;50,"WRONG HEIGHT"," "))</f>
        <v xml:space="preserve"> </v>
      </c>
      <c r="J38" s="19"/>
    </row>
    <row r="39" spans="2:11">
      <c r="B39" s="97" t="s">
        <v>21</v>
      </c>
      <c r="C39" s="98"/>
      <c r="D39" s="99"/>
      <c r="E39" s="90" t="s">
        <v>131</v>
      </c>
      <c r="F39" s="91"/>
    </row>
    <row r="40" spans="2:11">
      <c r="B40" s="97" t="s">
        <v>22</v>
      </c>
      <c r="C40" s="98"/>
      <c r="D40" s="99"/>
      <c r="E40" s="90">
        <v>5</v>
      </c>
      <c r="F40" s="91"/>
      <c r="G40" s="26" t="str">
        <f>IF('F2 READY'!B56&gt;121,"INCREASE THE PANELS"," ")</f>
        <v xml:space="preserve"> </v>
      </c>
    </row>
    <row r="41" spans="2:11" ht="15" thickBot="1">
      <c r="B41" s="101" t="s">
        <v>132</v>
      </c>
      <c r="C41" s="102"/>
      <c r="D41" s="103"/>
      <c r="E41" s="109"/>
      <c r="F41" s="110"/>
    </row>
    <row r="42" spans="2:11" ht="12" customHeight="1" thickBot="1">
      <c r="B42" s="111"/>
      <c r="C42" s="112"/>
      <c r="D42" s="112"/>
      <c r="E42" s="112"/>
      <c r="F42" s="113"/>
    </row>
    <row r="43" spans="2:11">
      <c r="B43" s="87" t="s">
        <v>23</v>
      </c>
      <c r="C43" s="100"/>
      <c r="D43" s="120" t="s">
        <v>28</v>
      </c>
      <c r="E43" s="121"/>
      <c r="F43" s="122"/>
    </row>
    <row r="44" spans="2:11" ht="15" thickBot="1">
      <c r="B44" s="101" t="s">
        <v>24</v>
      </c>
      <c r="C44" s="102"/>
      <c r="D44" s="127" t="s">
        <v>34</v>
      </c>
      <c r="E44" s="128"/>
      <c r="F44" s="129"/>
    </row>
    <row r="45" spans="2:11" ht="12" customHeight="1" thickBot="1">
      <c r="B45" s="111"/>
      <c r="C45" s="112"/>
      <c r="D45" s="112"/>
      <c r="E45" s="112"/>
      <c r="F45" s="113"/>
    </row>
    <row r="46" spans="2:11">
      <c r="B46" s="123" t="s">
        <v>25</v>
      </c>
      <c r="C46" s="124"/>
      <c r="D46" s="124"/>
      <c r="E46" s="125">
        <v>0</v>
      </c>
      <c r="F46" s="126"/>
    </row>
    <row r="47" spans="2:11">
      <c r="B47" s="15" t="s">
        <v>26</v>
      </c>
      <c r="C47" s="7"/>
      <c r="D47" s="7"/>
      <c r="E47" s="118">
        <f>IF('F2 READY'!D44="Natural anodized",'F2 READY'!H65*1,IF('F2 READY'!D44="Ral electrostatic",'F2 READY'!H65*1.05,IF(D44="Special electrostatic",'F2 READY'!H65*1.1,IF('F2 READY'!D44="Wooden imitation",'F2 READY'!H65*1.25,IF('F2 READY'!D44="Inox imitation",'F2 READY'!H65*1.2,)))))</f>
        <v>17600</v>
      </c>
      <c r="F47" s="119"/>
      <c r="G47" s="21" t="str">
        <f>IF(G40="INCREASE THE PANELS","WRONG PRICE"," ")</f>
        <v xml:space="preserve"> </v>
      </c>
    </row>
    <row r="48" spans="2:11" ht="15" thickBot="1">
      <c r="B48" s="16" t="s">
        <v>27</v>
      </c>
      <c r="C48" s="17"/>
      <c r="D48" s="17"/>
      <c r="E48" s="116">
        <f>E47+'F2 READY'!G57</f>
        <v>22335.5</v>
      </c>
      <c r="F48" s="117"/>
      <c r="G48" s="21" t="str">
        <f>IF(G40="INCREASE THE PANELS","WRONG PRICE"," ")</f>
        <v xml:space="preserve"> </v>
      </c>
    </row>
    <row r="49" spans="2:14">
      <c r="B49" s="114"/>
      <c r="C49" s="114"/>
      <c r="D49" s="114"/>
      <c r="E49" s="114"/>
      <c r="F49" s="114"/>
      <c r="G49" s="114"/>
      <c r="H49" s="114"/>
      <c r="I49" s="114"/>
    </row>
    <row r="50" spans="2:14">
      <c r="B50" s="115" t="s">
        <v>32</v>
      </c>
      <c r="C50" s="115"/>
      <c r="D50" s="115"/>
      <c r="E50" s="115"/>
      <c r="F50" s="115"/>
      <c r="G50" s="115"/>
      <c r="H50" s="115"/>
      <c r="I50" s="115"/>
    </row>
    <row r="51" spans="2:14">
      <c r="B51" s="10"/>
      <c r="C51" s="10"/>
      <c r="D51" s="10"/>
      <c r="E51" s="10"/>
      <c r="F51" s="10"/>
      <c r="G51" s="10"/>
      <c r="H51" s="10"/>
      <c r="I51" s="10"/>
    </row>
    <row r="52" spans="2:14">
      <c r="B52" s="10"/>
      <c r="C52" s="10"/>
      <c r="D52" s="10"/>
      <c r="E52" s="10"/>
      <c r="F52" s="10"/>
      <c r="G52" s="10"/>
      <c r="H52" s="10"/>
      <c r="I52" s="10"/>
    </row>
    <row r="53" spans="2:14">
      <c r="B53" s="24"/>
      <c r="C53" s="24"/>
      <c r="D53" s="24"/>
      <c r="E53" s="24"/>
      <c r="F53" s="24"/>
      <c r="G53" s="24"/>
      <c r="H53" s="24"/>
      <c r="I53" s="24"/>
      <c r="J53" s="23"/>
      <c r="K53" s="23"/>
      <c r="L53" s="23"/>
      <c r="M53" s="19"/>
      <c r="N53" s="19"/>
    </row>
    <row r="54" spans="2:14">
      <c r="B54" s="24"/>
      <c r="C54" s="24"/>
      <c r="D54" s="24"/>
      <c r="E54" s="24"/>
      <c r="F54" s="24"/>
      <c r="G54" s="24"/>
      <c r="H54" s="24"/>
      <c r="I54" s="24"/>
      <c r="J54" s="23"/>
      <c r="K54" s="23"/>
      <c r="L54" s="23"/>
      <c r="M54" s="19"/>
      <c r="N54" s="19"/>
    </row>
    <row r="55" spans="2:14">
      <c r="B55" s="24"/>
      <c r="C55" s="24"/>
      <c r="D55" s="24"/>
      <c r="E55" s="24"/>
      <c r="F55" s="24"/>
      <c r="G55" s="24"/>
      <c r="H55" s="24"/>
      <c r="I55" s="24"/>
      <c r="J55" s="23"/>
      <c r="K55" s="23"/>
      <c r="L55" s="23"/>
      <c r="M55" s="19"/>
      <c r="N55" s="19"/>
    </row>
    <row r="56" spans="2:14">
      <c r="B56" s="24">
        <f>'F2 READY'!E37/'F2 READY'!E40</f>
        <v>100</v>
      </c>
      <c r="C56" s="24">
        <f>IF(B56&lt;35,'F2 READY'!I10,IF(B56&lt;41,'F2 READY'!I11,IF(B56&lt;46,'F2 READY'!I12,IF(B56&lt;51,'F2 READY'!I13,IF(B56&lt;56,'F2 READY'!I14,IF(B56&lt;61,'F2 READY'!I15,IF(B56&lt;66,'F2 READY'!I16,IF(B56&lt;71,'F2 READY'!I17,IF(B56&lt;76,'F2 READY'!I18,IF(B56&lt;81,'F2 READY'!I19,IF(B56&lt;86,'F2 READY'!I20,IF(B56&lt;91,'F2 READY'!I21,IF(B56&lt;96,'F2 READY'!I22,IF(B56&lt;101,'F2 READY'!I23,IF(B56&lt;106,'F2 READY'!I24,IF(B56&lt;111,'F2 READY'!I25,IF(B56&lt;116,'F2 READY'!I26,IF(B56&lt;121,'F2 READY'!I27))))))))))))))))))</f>
        <v>3520</v>
      </c>
      <c r="D56" s="24">
        <f>('F2 READY'!E37*('F2 READY'!E38-24.5))/10000</f>
        <v>11.275</v>
      </c>
      <c r="E56" s="24">
        <f>(C56*'F2 READY'!E40)+('F2 READY'!E41*340)</f>
        <v>17600</v>
      </c>
      <c r="F56" s="24"/>
      <c r="G56" s="24">
        <f>IF('F2 READY'!D43='F2 READY'!B30,'F2 READY'!G30,IF('F2 READY'!D43='F2 READY'!B31,'F2 READY'!G31,IF('F2 READY'!D43='F2 READY'!B32,'F2 READY'!G32,IF('F2 READY'!D43='F2 READY'!B33,'F2 READY'!G33,"0"))))</f>
        <v>420</v>
      </c>
      <c r="H56" s="24">
        <f>E57+G57</f>
        <v>22335.5</v>
      </c>
      <c r="I56" s="24"/>
      <c r="K56" s="25"/>
      <c r="L56" s="23"/>
      <c r="M56" s="19"/>
      <c r="N56" s="19"/>
    </row>
    <row r="57" spans="2:14">
      <c r="B57" s="24"/>
      <c r="C57" s="24"/>
      <c r="D57" s="24"/>
      <c r="E57" s="24">
        <f>E56-(E56*'F2 READY'!E46)</f>
        <v>17600</v>
      </c>
      <c r="F57" s="24"/>
      <c r="G57" s="24">
        <f>G56*D56</f>
        <v>4735.5</v>
      </c>
      <c r="H57" s="24"/>
      <c r="I57" s="24"/>
      <c r="J57" s="23"/>
      <c r="K57" s="23"/>
      <c r="L57" s="23"/>
      <c r="M57" s="19"/>
      <c r="N57" s="19"/>
    </row>
    <row r="58" spans="2:14">
      <c r="B58" s="24"/>
      <c r="C58" s="24"/>
      <c r="D58" s="24"/>
      <c r="E58" s="24"/>
      <c r="F58" s="24"/>
      <c r="G58" s="24"/>
      <c r="H58" s="24"/>
      <c r="I58" s="24"/>
      <c r="J58" s="23"/>
      <c r="K58" s="23"/>
      <c r="L58" s="23"/>
      <c r="M58" s="19"/>
      <c r="N58" s="19"/>
    </row>
    <row r="59" spans="2:14">
      <c r="B59" s="24"/>
      <c r="C59" s="24"/>
      <c r="D59" s="24"/>
      <c r="E59" s="24"/>
      <c r="F59" s="24"/>
      <c r="G59" s="24"/>
      <c r="H59" s="24"/>
      <c r="I59" s="24"/>
      <c r="J59" s="23"/>
      <c r="K59" s="23"/>
      <c r="L59" s="23"/>
      <c r="M59" s="19"/>
      <c r="N59" s="19"/>
    </row>
    <row r="60" spans="2:14">
      <c r="B60" s="24"/>
      <c r="C60" s="24"/>
      <c r="D60" s="24"/>
      <c r="E60" s="24"/>
      <c r="F60" s="24"/>
      <c r="G60" s="24"/>
      <c r="H60" s="24"/>
      <c r="I60" s="24"/>
      <c r="J60" s="23"/>
      <c r="K60" s="23"/>
      <c r="L60" s="23"/>
      <c r="M60" s="19"/>
      <c r="N60" s="19"/>
    </row>
    <row r="61" spans="2:14">
      <c r="B61" s="24"/>
      <c r="C61" s="24"/>
      <c r="D61" s="24"/>
      <c r="E61" s="24"/>
      <c r="F61" s="24"/>
      <c r="G61" s="24"/>
      <c r="H61" s="24"/>
      <c r="I61" s="24"/>
      <c r="J61" s="23"/>
      <c r="K61" s="23"/>
      <c r="L61" s="23"/>
      <c r="M61" s="19"/>
      <c r="N61" s="19"/>
    </row>
    <row r="62" spans="2:14">
      <c r="B62" s="24"/>
      <c r="C62" s="24"/>
      <c r="D62" s="24"/>
      <c r="E62" s="24"/>
      <c r="F62" s="24"/>
      <c r="G62" s="24"/>
      <c r="H62" s="24"/>
      <c r="I62" s="24"/>
      <c r="J62" s="23"/>
      <c r="K62" s="23"/>
      <c r="L62" s="23"/>
      <c r="M62" s="19"/>
      <c r="N62" s="19"/>
    </row>
    <row r="63" spans="2:14">
      <c r="B63" s="24"/>
      <c r="C63" s="24"/>
      <c r="D63" s="24"/>
      <c r="E63" s="24"/>
      <c r="F63" s="24"/>
      <c r="G63" s="24"/>
      <c r="H63" s="24"/>
      <c r="I63" s="24"/>
      <c r="J63" s="23"/>
      <c r="K63" s="23"/>
      <c r="L63" s="23"/>
      <c r="M63" s="19"/>
      <c r="N63" s="19"/>
    </row>
    <row r="64" spans="2:14">
      <c r="B64" s="24"/>
      <c r="C64" s="24"/>
      <c r="D64" s="24"/>
      <c r="E64" s="24"/>
      <c r="F64" s="24"/>
      <c r="G64" s="24"/>
      <c r="H64" s="24"/>
      <c r="I64" s="24"/>
      <c r="J64" s="23"/>
      <c r="K64" s="23"/>
      <c r="L64" s="23"/>
      <c r="M64" s="19"/>
      <c r="N64" s="19"/>
    </row>
    <row r="65" spans="2:14">
      <c r="B65" s="24"/>
      <c r="C65" s="24"/>
      <c r="D65" s="24"/>
      <c r="E65" s="24"/>
      <c r="F65" s="24"/>
      <c r="G65" s="24"/>
      <c r="H65" s="22">
        <f>IF('F2 READY'!E39="F2.6",'F2 READY'!E57+120,IF('F2 READY'!E39="F2.7",'F2 READY'!E57+60,IF('F2 READY'!E39="F2.8",'F2 READY'!E57+180,E57)))</f>
        <v>17600</v>
      </c>
      <c r="I65" s="24"/>
      <c r="J65" s="23"/>
      <c r="K65" s="23"/>
      <c r="L65" s="23"/>
      <c r="M65" s="19"/>
      <c r="N65" s="19"/>
    </row>
    <row r="66" spans="2:14">
      <c r="B66" s="24" t="s">
        <v>131</v>
      </c>
      <c r="C66" s="24"/>
      <c r="D66" s="10" t="s">
        <v>34</v>
      </c>
      <c r="E66" s="24"/>
      <c r="F66" s="24">
        <v>0</v>
      </c>
      <c r="G66" s="24"/>
      <c r="H66" s="24"/>
      <c r="I66" s="24"/>
      <c r="J66" s="23"/>
      <c r="K66" s="23"/>
      <c r="L66" s="23"/>
      <c r="M66" s="19"/>
      <c r="N66" s="19"/>
    </row>
    <row r="67" spans="2:14">
      <c r="B67" s="24" t="s">
        <v>130</v>
      </c>
      <c r="C67" s="24"/>
      <c r="D67" s="10" t="s">
        <v>35</v>
      </c>
      <c r="E67" s="24"/>
      <c r="F67" s="24">
        <v>1</v>
      </c>
      <c r="G67" s="24"/>
      <c r="H67" s="24"/>
      <c r="I67" s="24"/>
      <c r="J67" s="23"/>
      <c r="K67" s="23"/>
      <c r="L67" s="23"/>
      <c r="M67" s="19"/>
      <c r="N67" s="19"/>
    </row>
    <row r="68" spans="2:14">
      <c r="B68" s="24" t="s">
        <v>129</v>
      </c>
      <c r="C68" s="24"/>
      <c r="D68" s="10" t="s">
        <v>36</v>
      </c>
      <c r="E68" s="24"/>
      <c r="F68" s="24">
        <v>2</v>
      </c>
      <c r="G68" s="24"/>
      <c r="H68" s="24"/>
      <c r="I68" s="24"/>
      <c r="J68" s="23"/>
      <c r="K68" s="23"/>
      <c r="L68" s="23"/>
      <c r="M68" s="19"/>
      <c r="N68" s="19"/>
    </row>
    <row r="69" spans="2:14">
      <c r="B69" s="24" t="s">
        <v>128</v>
      </c>
      <c r="C69" s="24"/>
      <c r="D69" s="10" t="s">
        <v>37</v>
      </c>
      <c r="E69" s="24"/>
      <c r="F69" s="24">
        <v>3</v>
      </c>
      <c r="G69" s="24"/>
      <c r="H69" s="24"/>
      <c r="I69" s="24"/>
      <c r="J69" s="23"/>
      <c r="K69" s="23"/>
      <c r="L69" s="23"/>
      <c r="M69" s="19"/>
      <c r="N69" s="19"/>
    </row>
    <row r="70" spans="2:14">
      <c r="B70" s="24" t="s">
        <v>127</v>
      </c>
      <c r="C70" s="24"/>
      <c r="D70" s="10" t="s">
        <v>38</v>
      </c>
      <c r="E70" s="24"/>
      <c r="F70" s="24">
        <v>4</v>
      </c>
      <c r="G70" s="24"/>
      <c r="H70" s="24"/>
      <c r="I70" s="24"/>
      <c r="J70" s="23"/>
      <c r="K70" s="23"/>
      <c r="L70" s="23"/>
      <c r="M70" s="19"/>
      <c r="N70" s="19"/>
    </row>
    <row r="71" spans="2:14">
      <c r="B71" s="24" t="s">
        <v>126</v>
      </c>
      <c r="C71" s="24"/>
      <c r="D71" s="24"/>
      <c r="E71" s="24"/>
      <c r="F71" s="24"/>
      <c r="G71" s="24"/>
      <c r="H71" s="24"/>
      <c r="I71" s="24"/>
      <c r="J71" s="23"/>
      <c r="K71" s="23"/>
      <c r="L71" s="23"/>
      <c r="M71" s="19"/>
      <c r="N71" s="19"/>
    </row>
    <row r="72" spans="2:14">
      <c r="B72" s="24" t="s">
        <v>125</v>
      </c>
      <c r="C72" s="24"/>
      <c r="D72" s="24"/>
      <c r="E72" s="24"/>
      <c r="F72" s="24"/>
      <c r="G72" s="24"/>
      <c r="H72" s="24"/>
      <c r="I72" s="24"/>
      <c r="J72" s="23"/>
      <c r="K72" s="23"/>
      <c r="L72" s="23"/>
      <c r="M72" s="19"/>
      <c r="N72" s="19"/>
    </row>
    <row r="73" spans="2:14">
      <c r="B73" s="24" t="s">
        <v>124</v>
      </c>
      <c r="C73" s="24"/>
      <c r="D73" s="24"/>
      <c r="E73" s="24"/>
      <c r="F73" s="24"/>
      <c r="G73" s="24"/>
      <c r="H73" s="24"/>
      <c r="I73" s="24"/>
      <c r="J73" s="23"/>
      <c r="K73" s="23"/>
      <c r="L73" s="23"/>
      <c r="M73" s="19"/>
      <c r="N73" s="19"/>
    </row>
    <row r="74" spans="2:14">
      <c r="B74" s="24"/>
      <c r="C74" s="24"/>
      <c r="D74" s="24"/>
      <c r="E74" s="24"/>
      <c r="F74" s="24"/>
      <c r="G74" s="24"/>
      <c r="H74" s="24"/>
      <c r="I74" s="24"/>
      <c r="J74" s="23"/>
      <c r="K74" s="23"/>
      <c r="L74" s="23"/>
      <c r="M74" s="19"/>
      <c r="N74" s="19"/>
    </row>
    <row r="75" spans="2:14">
      <c r="B75" s="24"/>
      <c r="C75" s="24"/>
      <c r="D75" s="24"/>
      <c r="E75" s="24"/>
      <c r="F75" s="24"/>
      <c r="G75" s="24"/>
      <c r="H75" s="24"/>
      <c r="I75" s="24"/>
      <c r="J75" s="23"/>
      <c r="K75" s="23"/>
      <c r="L75" s="23"/>
      <c r="M75" s="19"/>
      <c r="N75" s="19"/>
    </row>
    <row r="76" spans="2:14">
      <c r="B76" s="24"/>
      <c r="C76" s="24"/>
      <c r="D76" s="24"/>
      <c r="E76" s="24"/>
      <c r="F76" s="24"/>
      <c r="G76" s="24"/>
      <c r="H76" s="24"/>
      <c r="I76" s="24"/>
      <c r="J76" s="23"/>
      <c r="K76" s="23"/>
      <c r="L76" s="23"/>
      <c r="M76" s="19"/>
      <c r="N76" s="19"/>
    </row>
    <row r="77" spans="2:14">
      <c r="B77" s="24"/>
      <c r="C77" s="24"/>
      <c r="D77" s="24"/>
      <c r="E77" s="24"/>
      <c r="F77" s="24"/>
      <c r="G77" s="24"/>
      <c r="H77" s="24"/>
      <c r="I77" s="24"/>
      <c r="J77" s="23"/>
      <c r="K77" s="23"/>
      <c r="L77" s="23"/>
      <c r="M77" s="19"/>
      <c r="N77" s="19"/>
    </row>
    <row r="78" spans="2:14">
      <c r="B78" s="10"/>
      <c r="C78" s="10"/>
      <c r="D78" s="10"/>
      <c r="E78" s="10"/>
      <c r="F78" s="10"/>
      <c r="G78" s="10"/>
      <c r="H78" s="10"/>
      <c r="I78" s="10"/>
      <c r="J78" s="19"/>
      <c r="K78" s="19"/>
      <c r="L78" s="19"/>
      <c r="M78" s="19"/>
      <c r="N78" s="19"/>
    </row>
    <row r="79" spans="2:14">
      <c r="B79" s="10"/>
      <c r="C79" s="10"/>
      <c r="D79" s="10"/>
      <c r="E79" s="10"/>
      <c r="F79" s="10"/>
      <c r="G79" s="10"/>
      <c r="H79" s="10"/>
      <c r="I79" s="10"/>
      <c r="J79" s="19"/>
      <c r="K79" s="19"/>
      <c r="L79" s="19"/>
      <c r="M79" s="19"/>
      <c r="N79" s="19"/>
    </row>
    <row r="80" spans="2:14">
      <c r="B80" s="10"/>
      <c r="C80" s="10"/>
      <c r="D80" s="10"/>
      <c r="E80" s="10"/>
      <c r="F80" s="10"/>
      <c r="G80" s="10"/>
      <c r="H80" s="10"/>
      <c r="I80" s="10"/>
      <c r="J80" s="19"/>
      <c r="K80" s="19"/>
      <c r="L80" s="19"/>
      <c r="M80" s="19"/>
      <c r="N80" s="19"/>
    </row>
    <row r="81" spans="2:14">
      <c r="B81" s="10"/>
      <c r="C81" s="10"/>
      <c r="D81" s="10"/>
      <c r="E81" s="10"/>
      <c r="F81" s="10"/>
      <c r="G81" s="10"/>
      <c r="H81" s="10"/>
      <c r="I81" s="10"/>
      <c r="J81" s="19"/>
      <c r="K81" s="19"/>
      <c r="L81" s="19"/>
      <c r="M81" s="19"/>
      <c r="N81" s="19"/>
    </row>
    <row r="82" spans="2:14"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</row>
    <row r="83" spans="2:14"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</row>
  </sheetData>
  <sheetProtection password="B994" sheet="1" objects="1" scenarios="1" selectLockedCells="1"/>
  <mergeCells count="32">
    <mergeCell ref="B49:I49"/>
    <mergeCell ref="B50:I50"/>
    <mergeCell ref="E48:F48"/>
    <mergeCell ref="E47:F47"/>
    <mergeCell ref="B43:C43"/>
    <mergeCell ref="D43:F43"/>
    <mergeCell ref="B45:F45"/>
    <mergeCell ref="B46:D46"/>
    <mergeCell ref="E46:F46"/>
    <mergeCell ref="D44:F44"/>
    <mergeCell ref="B44:C44"/>
    <mergeCell ref="E41:F41"/>
    <mergeCell ref="B42:F42"/>
    <mergeCell ref="B38:D38"/>
    <mergeCell ref="B39:D39"/>
    <mergeCell ref="B40:D40"/>
    <mergeCell ref="B41:D41"/>
    <mergeCell ref="I8:I9"/>
    <mergeCell ref="B35:F35"/>
    <mergeCell ref="E38:F38"/>
    <mergeCell ref="E39:F39"/>
    <mergeCell ref="E40:F40"/>
    <mergeCell ref="B36:F36"/>
    <mergeCell ref="E37:F37"/>
    <mergeCell ref="H8:H9"/>
    <mergeCell ref="B30:F30"/>
    <mergeCell ref="B31:F31"/>
    <mergeCell ref="B32:F32"/>
    <mergeCell ref="B37:D37"/>
    <mergeCell ref="B33:F33"/>
    <mergeCell ref="B29:F29"/>
    <mergeCell ref="B8:G9"/>
  </mergeCells>
  <dataValidations count="4">
    <dataValidation type="list" allowBlank="1" showInputMessage="1" showErrorMessage="1" sqref="D43">
      <formula1>$B$30:$B$33</formula1>
    </dataValidation>
    <dataValidation type="list" allowBlank="1" showInputMessage="1" showErrorMessage="1" sqref="E41:F41">
      <formula1>$F$66:$F$70</formula1>
    </dataValidation>
    <dataValidation type="list" allowBlank="1" showInputMessage="1" showErrorMessage="1" sqref="E39:F39">
      <formula1>$B$66:$B$73</formula1>
    </dataValidation>
    <dataValidation type="list" allowBlank="1" showInputMessage="1" showErrorMessage="1" sqref="D44:F44">
      <formula1>$D$66:$D$70</formula1>
    </dataValidation>
  </dataValidations>
  <pageMargins left="0.23622047244094491" right="0.23622047244094491" top="0.15748031496062992" bottom="0.15748031496062992" header="0.11811023622047245" footer="0.1181102362204724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0" tint="-0.499984740745262"/>
  </sheetPr>
  <dimension ref="A1:J101"/>
  <sheetViews>
    <sheetView view="pageLayout" workbookViewId="0">
      <selection activeCell="H5" sqref="H5"/>
    </sheetView>
  </sheetViews>
  <sheetFormatPr baseColWidth="10" defaultColWidth="8.83203125" defaultRowHeight="85" customHeight="1" x14ac:dyDescent="0"/>
  <cols>
    <col min="1" max="1" width="4.6640625" style="78" customWidth="1"/>
    <col min="2" max="2" width="22.5" style="61" customWidth="1"/>
    <col min="3" max="3" width="10.5" style="61" customWidth="1"/>
    <col min="4" max="4" width="29.5" style="61" customWidth="1"/>
    <col min="5" max="5" width="8.83203125" style="61"/>
    <col min="6" max="6" width="10.83203125" style="61" customWidth="1"/>
    <col min="7" max="7" width="5.1640625" style="67" customWidth="1"/>
    <col min="8" max="8" width="13.33203125" style="61" customWidth="1"/>
    <col min="9" max="9" width="22.33203125" style="61" customWidth="1"/>
    <col min="10" max="10" width="14.5" style="61" customWidth="1"/>
    <col min="11" max="11" width="8.83203125" style="61"/>
    <col min="12" max="12" width="8.1640625" style="61" customWidth="1"/>
    <col min="13" max="16384" width="8.83203125" style="61"/>
  </cols>
  <sheetData>
    <row r="1" spans="1:10" s="50" customFormat="1" ht="30" customHeight="1">
      <c r="A1" s="49" t="s">
        <v>39</v>
      </c>
      <c r="B1" s="50" t="s">
        <v>40</v>
      </c>
      <c r="C1" s="50" t="s">
        <v>42</v>
      </c>
      <c r="D1" s="50" t="s">
        <v>41</v>
      </c>
      <c r="E1" s="50" t="s">
        <v>43</v>
      </c>
      <c r="F1" s="50" t="s">
        <v>46</v>
      </c>
      <c r="G1" s="51"/>
      <c r="H1" s="52" t="s">
        <v>45</v>
      </c>
      <c r="I1" s="50" t="s">
        <v>44</v>
      </c>
      <c r="J1" s="50" t="s">
        <v>58</v>
      </c>
    </row>
    <row r="2" spans="1:10" ht="65" customHeight="1">
      <c r="A2" s="53">
        <v>1</v>
      </c>
      <c r="B2" s="54"/>
      <c r="C2" s="55" t="s">
        <v>48</v>
      </c>
      <c r="D2" s="56" t="s">
        <v>115</v>
      </c>
      <c r="E2" s="54" t="s">
        <v>47</v>
      </c>
      <c r="F2" s="57">
        <v>44</v>
      </c>
      <c r="G2" s="58"/>
      <c r="H2" s="59">
        <v>2.5</v>
      </c>
      <c r="I2" s="60" t="s">
        <v>123</v>
      </c>
      <c r="J2" s="57">
        <f>F2*H2</f>
        <v>110</v>
      </c>
    </row>
    <row r="3" spans="1:10" ht="65" customHeight="1">
      <c r="A3" s="53">
        <v>2</v>
      </c>
      <c r="B3" s="54"/>
      <c r="C3" s="55" t="s">
        <v>220</v>
      </c>
      <c r="D3" s="62" t="s">
        <v>221</v>
      </c>
      <c r="E3" s="54" t="s">
        <v>47</v>
      </c>
      <c r="F3" s="57">
        <v>30</v>
      </c>
      <c r="G3" s="58"/>
      <c r="H3" s="59">
        <v>3.5</v>
      </c>
      <c r="I3" s="60" t="s">
        <v>123</v>
      </c>
      <c r="J3" s="57">
        <f>F3*H3</f>
        <v>105</v>
      </c>
    </row>
    <row r="4" spans="1:10" ht="65" customHeight="1">
      <c r="A4" s="53">
        <v>3</v>
      </c>
      <c r="B4" s="54"/>
      <c r="C4" s="55" t="s">
        <v>50</v>
      </c>
      <c r="D4" s="62" t="s">
        <v>51</v>
      </c>
      <c r="E4" s="54" t="s">
        <v>47</v>
      </c>
      <c r="F4" s="57">
        <v>8</v>
      </c>
      <c r="G4" s="58"/>
      <c r="H4" s="59">
        <v>10</v>
      </c>
      <c r="I4" s="60"/>
      <c r="J4" s="57">
        <f>F4*H4</f>
        <v>80</v>
      </c>
    </row>
    <row r="5" spans="1:10" ht="65" customHeight="1">
      <c r="A5" s="53">
        <v>4</v>
      </c>
      <c r="B5" s="54"/>
      <c r="C5" s="55" t="s">
        <v>49</v>
      </c>
      <c r="D5" s="62" t="s">
        <v>112</v>
      </c>
      <c r="E5" s="54" t="s">
        <v>47</v>
      </c>
      <c r="F5" s="57">
        <v>32</v>
      </c>
      <c r="G5" s="58"/>
      <c r="H5" s="59">
        <v>20</v>
      </c>
      <c r="I5" s="60"/>
      <c r="J5" s="57">
        <f>F5*H5</f>
        <v>640</v>
      </c>
    </row>
    <row r="6" spans="1:10" s="65" customFormat="1" ht="65" customHeight="1">
      <c r="A6" s="53">
        <v>5</v>
      </c>
      <c r="B6" s="63"/>
      <c r="C6" s="55" t="s">
        <v>52</v>
      </c>
      <c r="D6" s="62" t="s">
        <v>55</v>
      </c>
      <c r="E6" s="54" t="s">
        <v>53</v>
      </c>
      <c r="F6" s="57">
        <v>20</v>
      </c>
      <c r="G6" s="64"/>
      <c r="H6" s="59"/>
      <c r="I6" s="60"/>
      <c r="J6" s="57">
        <f t="shared" ref="J6:J52" si="0">F6*H6</f>
        <v>0</v>
      </c>
    </row>
    <row r="7" spans="1:10" ht="65" customHeight="1">
      <c r="A7" s="53">
        <v>6</v>
      </c>
      <c r="B7" s="63"/>
      <c r="C7" s="55" t="s">
        <v>57</v>
      </c>
      <c r="D7" s="62" t="s">
        <v>54</v>
      </c>
      <c r="E7" s="54" t="s">
        <v>53</v>
      </c>
      <c r="F7" s="57">
        <v>16</v>
      </c>
      <c r="G7" s="58"/>
      <c r="H7" s="59"/>
      <c r="I7" s="60"/>
      <c r="J7" s="57">
        <f t="shared" si="0"/>
        <v>0</v>
      </c>
    </row>
    <row r="8" spans="1:10" ht="65" customHeight="1">
      <c r="A8" s="53">
        <v>7</v>
      </c>
      <c r="B8" s="63"/>
      <c r="C8" s="55" t="s">
        <v>59</v>
      </c>
      <c r="D8" s="62" t="s">
        <v>60</v>
      </c>
      <c r="E8" s="54" t="s">
        <v>53</v>
      </c>
      <c r="F8" s="57">
        <v>12</v>
      </c>
      <c r="G8" s="58"/>
      <c r="H8" s="59"/>
      <c r="I8" s="60"/>
      <c r="J8" s="57">
        <f t="shared" si="0"/>
        <v>0</v>
      </c>
    </row>
    <row r="9" spans="1:10" ht="65" customHeight="1">
      <c r="A9" s="53">
        <v>8</v>
      </c>
      <c r="B9" s="63"/>
      <c r="C9" s="55" t="s">
        <v>61</v>
      </c>
      <c r="D9" s="62" t="s">
        <v>62</v>
      </c>
      <c r="E9" s="54" t="s">
        <v>53</v>
      </c>
      <c r="F9" s="57">
        <v>8</v>
      </c>
      <c r="G9" s="58"/>
      <c r="H9" s="59"/>
      <c r="I9" s="60"/>
      <c r="J9" s="57">
        <f t="shared" si="0"/>
        <v>0</v>
      </c>
    </row>
    <row r="10" spans="1:10" ht="65" customHeight="1">
      <c r="A10" s="53">
        <v>9</v>
      </c>
      <c r="B10" s="54"/>
      <c r="C10" s="55" t="s">
        <v>141</v>
      </c>
      <c r="D10" s="62" t="s">
        <v>140</v>
      </c>
      <c r="E10" s="54" t="s">
        <v>53</v>
      </c>
      <c r="F10" s="57">
        <v>28</v>
      </c>
      <c r="G10" s="58"/>
      <c r="H10" s="59"/>
      <c r="I10" s="60"/>
      <c r="J10" s="57">
        <f t="shared" ref="J10:J21" si="1">F10*H10</f>
        <v>0</v>
      </c>
    </row>
    <row r="11" spans="1:10" ht="65" customHeight="1">
      <c r="A11" s="53">
        <v>10</v>
      </c>
      <c r="B11" s="54"/>
      <c r="C11" s="55" t="s">
        <v>64</v>
      </c>
      <c r="D11" s="62" t="s">
        <v>63</v>
      </c>
      <c r="E11" s="54" t="s">
        <v>53</v>
      </c>
      <c r="F11" s="57">
        <v>20</v>
      </c>
      <c r="G11" s="58"/>
      <c r="H11" s="59"/>
      <c r="I11" s="60"/>
      <c r="J11" s="57">
        <f t="shared" si="1"/>
        <v>0</v>
      </c>
    </row>
    <row r="12" spans="1:10" ht="65" customHeight="1">
      <c r="A12" s="53">
        <v>11</v>
      </c>
      <c r="B12" s="54"/>
      <c r="C12" s="55" t="s">
        <v>68</v>
      </c>
      <c r="D12" s="62" t="s">
        <v>67</v>
      </c>
      <c r="E12" s="54" t="s">
        <v>53</v>
      </c>
      <c r="F12" s="57">
        <v>36</v>
      </c>
      <c r="G12" s="58"/>
      <c r="H12" s="59"/>
      <c r="I12" s="60"/>
      <c r="J12" s="57">
        <f t="shared" si="1"/>
        <v>0</v>
      </c>
    </row>
    <row r="13" spans="1:10" ht="65" customHeight="1">
      <c r="A13" s="53">
        <v>12</v>
      </c>
      <c r="B13" s="54"/>
      <c r="C13" s="55" t="s">
        <v>56</v>
      </c>
      <c r="D13" s="62" t="s">
        <v>66</v>
      </c>
      <c r="E13" s="54" t="s">
        <v>53</v>
      </c>
      <c r="F13" s="57">
        <v>36</v>
      </c>
      <c r="G13" s="58"/>
      <c r="H13" s="59"/>
      <c r="I13" s="60"/>
      <c r="J13" s="57">
        <f t="shared" si="1"/>
        <v>0</v>
      </c>
    </row>
    <row r="14" spans="1:10" ht="65" customHeight="1">
      <c r="A14" s="53">
        <v>13</v>
      </c>
      <c r="B14" s="54"/>
      <c r="C14" s="55" t="s">
        <v>88</v>
      </c>
      <c r="D14" s="62" t="s">
        <v>90</v>
      </c>
      <c r="E14" s="54" t="s">
        <v>53</v>
      </c>
      <c r="F14" s="57">
        <v>36</v>
      </c>
      <c r="G14" s="58"/>
      <c r="H14" s="59"/>
      <c r="I14" s="60"/>
      <c r="J14" s="57">
        <f t="shared" si="1"/>
        <v>0</v>
      </c>
    </row>
    <row r="15" spans="1:10" ht="65" customHeight="1">
      <c r="A15" s="53">
        <v>14</v>
      </c>
      <c r="B15" s="54"/>
      <c r="C15" s="55" t="s">
        <v>89</v>
      </c>
      <c r="D15" s="62" t="s">
        <v>91</v>
      </c>
      <c r="E15" s="54" t="s">
        <v>53</v>
      </c>
      <c r="F15" s="57">
        <v>36</v>
      </c>
      <c r="G15" s="58"/>
      <c r="H15" s="59"/>
      <c r="I15" s="60"/>
      <c r="J15" s="57">
        <f t="shared" si="1"/>
        <v>0</v>
      </c>
    </row>
    <row r="16" spans="1:10" ht="65" customHeight="1">
      <c r="A16" s="53">
        <v>15</v>
      </c>
      <c r="B16" s="54"/>
      <c r="C16" s="55" t="s">
        <v>69</v>
      </c>
      <c r="D16" s="62" t="s">
        <v>70</v>
      </c>
      <c r="E16" s="54" t="s">
        <v>53</v>
      </c>
      <c r="F16" s="57">
        <v>8</v>
      </c>
      <c r="G16" s="58"/>
      <c r="H16" s="59"/>
      <c r="I16" s="60"/>
      <c r="J16" s="57">
        <f t="shared" si="1"/>
        <v>0</v>
      </c>
    </row>
    <row r="17" spans="1:10" ht="65" customHeight="1">
      <c r="A17" s="53">
        <v>16</v>
      </c>
      <c r="B17" s="54"/>
      <c r="C17" s="55" t="s">
        <v>71</v>
      </c>
      <c r="D17" s="62" t="s">
        <v>73</v>
      </c>
      <c r="E17" s="54" t="s">
        <v>53</v>
      </c>
      <c r="F17" s="57">
        <v>4.5</v>
      </c>
      <c r="G17" s="58"/>
      <c r="H17" s="59"/>
      <c r="I17" s="60"/>
      <c r="J17" s="57">
        <f t="shared" si="1"/>
        <v>0</v>
      </c>
    </row>
    <row r="18" spans="1:10" ht="65" customHeight="1">
      <c r="A18" s="53">
        <v>17</v>
      </c>
      <c r="B18" s="54"/>
      <c r="C18" s="55" t="s">
        <v>72</v>
      </c>
      <c r="D18" s="62" t="s">
        <v>74</v>
      </c>
      <c r="E18" s="54" t="s">
        <v>53</v>
      </c>
      <c r="F18" s="57">
        <v>4</v>
      </c>
      <c r="G18" s="58"/>
      <c r="H18" s="59"/>
      <c r="I18" s="60"/>
      <c r="J18" s="57">
        <f t="shared" si="1"/>
        <v>0</v>
      </c>
    </row>
    <row r="19" spans="1:10" ht="65" customHeight="1">
      <c r="A19" s="53">
        <v>18</v>
      </c>
      <c r="B19" s="54"/>
      <c r="C19" s="55" t="s">
        <v>75</v>
      </c>
      <c r="D19" s="62" t="s">
        <v>114</v>
      </c>
      <c r="E19" s="54" t="s">
        <v>53</v>
      </c>
      <c r="F19" s="57">
        <v>2</v>
      </c>
      <c r="G19" s="58"/>
      <c r="H19" s="59"/>
      <c r="I19" s="60"/>
      <c r="J19" s="57">
        <f t="shared" si="1"/>
        <v>0</v>
      </c>
    </row>
    <row r="20" spans="1:10" ht="65" customHeight="1">
      <c r="A20" s="53">
        <v>19</v>
      </c>
      <c r="B20" s="54"/>
      <c r="C20" s="55" t="s">
        <v>65</v>
      </c>
      <c r="D20" s="62" t="s">
        <v>113</v>
      </c>
      <c r="E20" s="54" t="s">
        <v>53</v>
      </c>
      <c r="F20" s="57">
        <v>2</v>
      </c>
      <c r="G20" s="58"/>
      <c r="H20" s="59"/>
      <c r="I20" s="60"/>
      <c r="J20" s="57">
        <f t="shared" si="1"/>
        <v>0</v>
      </c>
    </row>
    <row r="21" spans="1:10" ht="65" customHeight="1">
      <c r="A21" s="53">
        <v>20</v>
      </c>
      <c r="B21" s="54"/>
      <c r="C21" s="55" t="s">
        <v>142</v>
      </c>
      <c r="D21" s="62" t="s">
        <v>143</v>
      </c>
      <c r="E21" s="54" t="s">
        <v>53</v>
      </c>
      <c r="F21" s="57">
        <v>2</v>
      </c>
      <c r="G21" s="58"/>
      <c r="H21" s="59"/>
      <c r="I21" s="60"/>
      <c r="J21" s="57">
        <f t="shared" si="1"/>
        <v>0</v>
      </c>
    </row>
    <row r="22" spans="1:10" ht="85" customHeight="1">
      <c r="A22" s="53">
        <v>21</v>
      </c>
      <c r="B22" s="66"/>
      <c r="C22" s="55" t="s">
        <v>146</v>
      </c>
      <c r="D22" s="62" t="s">
        <v>144</v>
      </c>
      <c r="E22" s="54" t="s">
        <v>53</v>
      </c>
      <c r="F22" s="57">
        <v>2</v>
      </c>
      <c r="J22" s="57">
        <f t="shared" ref="J22:J23" si="2">F22*H22</f>
        <v>0</v>
      </c>
    </row>
    <row r="23" spans="1:10" ht="85" customHeight="1">
      <c r="A23" s="53">
        <v>22</v>
      </c>
      <c r="B23" s="66"/>
      <c r="C23" s="55" t="s">
        <v>147</v>
      </c>
      <c r="D23" s="62" t="s">
        <v>145</v>
      </c>
      <c r="E23" s="54" t="s">
        <v>53</v>
      </c>
      <c r="F23" s="57">
        <v>2</v>
      </c>
      <c r="J23" s="57">
        <f t="shared" si="2"/>
        <v>0</v>
      </c>
    </row>
    <row r="24" spans="1:10" ht="85" customHeight="1">
      <c r="A24" s="53">
        <v>23</v>
      </c>
      <c r="B24" s="66"/>
      <c r="C24" s="66">
        <v>2010083</v>
      </c>
      <c r="D24" s="66" t="s">
        <v>148</v>
      </c>
      <c r="E24" s="66" t="s">
        <v>53</v>
      </c>
      <c r="F24" s="57">
        <v>0.5</v>
      </c>
      <c r="J24" s="57">
        <f>F24*H24</f>
        <v>0</v>
      </c>
    </row>
    <row r="25" spans="1:10" ht="65" customHeight="1">
      <c r="A25" s="53">
        <v>24</v>
      </c>
      <c r="B25" s="54"/>
      <c r="C25" s="55" t="s">
        <v>76</v>
      </c>
      <c r="D25" s="62" t="s">
        <v>77</v>
      </c>
      <c r="E25" s="54" t="s">
        <v>53</v>
      </c>
      <c r="F25" s="57">
        <v>3.5</v>
      </c>
      <c r="G25" s="58"/>
      <c r="H25" s="59"/>
      <c r="I25" s="60"/>
      <c r="J25" s="57">
        <f t="shared" si="0"/>
        <v>0</v>
      </c>
    </row>
    <row r="26" spans="1:10" ht="65" customHeight="1">
      <c r="A26" s="53">
        <v>25</v>
      </c>
      <c r="B26" s="54"/>
      <c r="C26" s="55" t="s">
        <v>78</v>
      </c>
      <c r="D26" s="62" t="s">
        <v>79</v>
      </c>
      <c r="E26" s="54" t="s">
        <v>53</v>
      </c>
      <c r="F26" s="57">
        <v>8</v>
      </c>
      <c r="G26" s="58"/>
      <c r="H26" s="59"/>
      <c r="I26" s="60"/>
      <c r="J26" s="57">
        <f t="shared" si="0"/>
        <v>0</v>
      </c>
    </row>
    <row r="27" spans="1:10" ht="65" customHeight="1">
      <c r="A27" s="53">
        <v>26</v>
      </c>
      <c r="B27" s="54"/>
      <c r="C27" s="55" t="s">
        <v>80</v>
      </c>
      <c r="D27" s="62" t="s">
        <v>82</v>
      </c>
      <c r="E27" s="54" t="s">
        <v>53</v>
      </c>
      <c r="F27" s="57">
        <v>3.8</v>
      </c>
      <c r="G27" s="58"/>
      <c r="H27" s="59"/>
      <c r="I27" s="60"/>
      <c r="J27" s="57">
        <f t="shared" si="0"/>
        <v>0</v>
      </c>
    </row>
    <row r="28" spans="1:10" ht="65" customHeight="1">
      <c r="A28" s="53">
        <v>27</v>
      </c>
      <c r="B28" s="54"/>
      <c r="C28" s="55" t="s">
        <v>81</v>
      </c>
      <c r="D28" s="62" t="s">
        <v>83</v>
      </c>
      <c r="E28" s="54" t="s">
        <v>53</v>
      </c>
      <c r="F28" s="57">
        <v>3</v>
      </c>
      <c r="G28" s="58"/>
      <c r="H28" s="59"/>
      <c r="I28" s="60"/>
      <c r="J28" s="57">
        <f t="shared" si="0"/>
        <v>0</v>
      </c>
    </row>
    <row r="29" spans="1:10" ht="65" customHeight="1">
      <c r="A29" s="53">
        <v>28</v>
      </c>
      <c r="B29" s="54"/>
      <c r="C29" s="55" t="s">
        <v>84</v>
      </c>
      <c r="D29" s="62" t="s">
        <v>85</v>
      </c>
      <c r="E29" s="54" t="s">
        <v>53</v>
      </c>
      <c r="F29" s="57">
        <v>22</v>
      </c>
      <c r="G29" s="58"/>
      <c r="H29" s="59"/>
      <c r="I29" s="60"/>
      <c r="J29" s="57">
        <f t="shared" ref="J29" si="3">F29*H29</f>
        <v>0</v>
      </c>
    </row>
    <row r="30" spans="1:10" ht="65" customHeight="1">
      <c r="A30" s="53">
        <v>29</v>
      </c>
      <c r="B30" s="54"/>
      <c r="C30" s="55" t="s">
        <v>149</v>
      </c>
      <c r="D30" s="62" t="s">
        <v>150</v>
      </c>
      <c r="E30" s="54" t="s">
        <v>53</v>
      </c>
      <c r="F30" s="57">
        <v>24</v>
      </c>
      <c r="G30" s="58"/>
      <c r="H30" s="59"/>
      <c r="I30" s="60"/>
      <c r="J30" s="57">
        <f>F30*H30</f>
        <v>0</v>
      </c>
    </row>
    <row r="31" spans="1:10" ht="65" customHeight="1">
      <c r="A31" s="53">
        <v>30</v>
      </c>
      <c r="B31" s="54"/>
      <c r="C31" s="55" t="s">
        <v>219</v>
      </c>
      <c r="D31" s="62" t="s">
        <v>218</v>
      </c>
      <c r="E31" s="54" t="s">
        <v>53</v>
      </c>
      <c r="F31" s="57">
        <v>22</v>
      </c>
      <c r="G31" s="58"/>
      <c r="H31" s="59"/>
      <c r="I31" s="60"/>
      <c r="J31" s="57">
        <f t="shared" si="0"/>
        <v>0</v>
      </c>
    </row>
    <row r="32" spans="1:10" ht="65" customHeight="1">
      <c r="A32" s="53">
        <v>31</v>
      </c>
      <c r="B32" s="54"/>
      <c r="C32" s="55" t="s">
        <v>86</v>
      </c>
      <c r="D32" s="62" t="s">
        <v>87</v>
      </c>
      <c r="E32" s="54" t="s">
        <v>53</v>
      </c>
      <c r="F32" s="57">
        <v>4</v>
      </c>
      <c r="G32" s="58"/>
      <c r="H32" s="59"/>
      <c r="I32" s="60"/>
      <c r="J32" s="57">
        <f t="shared" si="0"/>
        <v>0</v>
      </c>
    </row>
    <row r="33" spans="1:10" ht="65" customHeight="1">
      <c r="A33" s="53">
        <v>32</v>
      </c>
      <c r="B33" s="54"/>
      <c r="C33" s="55" t="s">
        <v>92</v>
      </c>
      <c r="D33" s="62" t="s">
        <v>94</v>
      </c>
      <c r="E33" s="54" t="s">
        <v>47</v>
      </c>
      <c r="F33" s="57">
        <v>0.2</v>
      </c>
      <c r="G33" s="58"/>
      <c r="H33" s="59"/>
      <c r="I33" s="60"/>
      <c r="J33" s="57">
        <f t="shared" si="0"/>
        <v>0</v>
      </c>
    </row>
    <row r="34" spans="1:10" ht="65" customHeight="1">
      <c r="A34" s="53">
        <v>33</v>
      </c>
      <c r="B34" s="54"/>
      <c r="C34" s="55" t="s">
        <v>93</v>
      </c>
      <c r="D34" s="62" t="s">
        <v>95</v>
      </c>
      <c r="E34" s="54" t="s">
        <v>47</v>
      </c>
      <c r="F34" s="57">
        <v>0.25</v>
      </c>
      <c r="G34" s="58"/>
      <c r="H34" s="59"/>
      <c r="I34" s="60"/>
      <c r="J34" s="57">
        <f t="shared" si="0"/>
        <v>0</v>
      </c>
    </row>
    <row r="35" spans="1:10" ht="65" customHeight="1">
      <c r="A35" s="53">
        <v>34</v>
      </c>
      <c r="B35" s="54"/>
      <c r="C35" s="55" t="s">
        <v>96</v>
      </c>
      <c r="D35" s="62" t="s">
        <v>101</v>
      </c>
      <c r="E35" s="54" t="s">
        <v>47</v>
      </c>
      <c r="F35" s="57">
        <v>2</v>
      </c>
      <c r="G35" s="58"/>
      <c r="H35" s="59"/>
      <c r="I35" s="60"/>
      <c r="J35" s="57">
        <f t="shared" si="0"/>
        <v>0</v>
      </c>
    </row>
    <row r="36" spans="1:10" ht="65" customHeight="1">
      <c r="A36" s="53">
        <v>35</v>
      </c>
      <c r="B36" s="54"/>
      <c r="C36" s="55" t="s">
        <v>151</v>
      </c>
      <c r="D36" s="62" t="s">
        <v>153</v>
      </c>
      <c r="E36" s="54" t="s">
        <v>47</v>
      </c>
      <c r="F36" s="57">
        <v>3.8</v>
      </c>
      <c r="G36" s="58"/>
      <c r="H36" s="59"/>
      <c r="I36" s="60"/>
      <c r="J36" s="57">
        <f t="shared" si="0"/>
        <v>0</v>
      </c>
    </row>
    <row r="37" spans="1:10" ht="65" customHeight="1">
      <c r="A37" s="53">
        <v>36</v>
      </c>
      <c r="B37" s="54"/>
      <c r="C37" s="55" t="s">
        <v>152</v>
      </c>
      <c r="D37" s="62" t="s">
        <v>101</v>
      </c>
      <c r="E37" s="54" t="s">
        <v>47</v>
      </c>
      <c r="F37" s="57">
        <v>2.8</v>
      </c>
      <c r="G37" s="58"/>
      <c r="H37" s="59"/>
      <c r="I37" s="60"/>
      <c r="J37" s="57">
        <f t="shared" si="0"/>
        <v>0</v>
      </c>
    </row>
    <row r="38" spans="1:10" ht="65" customHeight="1">
      <c r="A38" s="53">
        <v>37</v>
      </c>
      <c r="B38" s="54"/>
      <c r="C38" s="55" t="s">
        <v>154</v>
      </c>
      <c r="D38" s="62" t="s">
        <v>155</v>
      </c>
      <c r="E38" s="54" t="s">
        <v>47</v>
      </c>
      <c r="F38" s="57">
        <v>5</v>
      </c>
      <c r="G38" s="58"/>
      <c r="H38" s="59"/>
      <c r="I38" s="60"/>
      <c r="J38" s="57">
        <f t="shared" si="0"/>
        <v>0</v>
      </c>
    </row>
    <row r="39" spans="1:10" ht="65" customHeight="1">
      <c r="A39" s="53">
        <v>38</v>
      </c>
      <c r="B39" s="54"/>
      <c r="C39" s="55" t="s">
        <v>97</v>
      </c>
      <c r="D39" s="62" t="s">
        <v>215</v>
      </c>
      <c r="E39" s="54" t="s">
        <v>53</v>
      </c>
      <c r="F39" s="57">
        <v>4</v>
      </c>
      <c r="G39" s="58"/>
      <c r="H39" s="59"/>
      <c r="I39" s="60"/>
      <c r="J39" s="57">
        <f t="shared" si="0"/>
        <v>0</v>
      </c>
    </row>
    <row r="40" spans="1:10" ht="65" customHeight="1">
      <c r="A40" s="53">
        <v>39</v>
      </c>
      <c r="B40" s="54"/>
      <c r="C40" s="55" t="s">
        <v>98</v>
      </c>
      <c r="D40" s="62" t="s">
        <v>216</v>
      </c>
      <c r="E40" s="54" t="s">
        <v>53</v>
      </c>
      <c r="F40" s="57">
        <v>3.4</v>
      </c>
      <c r="G40" s="58"/>
      <c r="H40" s="59"/>
      <c r="I40" s="60"/>
      <c r="J40" s="57">
        <f t="shared" si="0"/>
        <v>0</v>
      </c>
    </row>
    <row r="41" spans="1:10" ht="65" customHeight="1">
      <c r="A41" s="53">
        <v>40</v>
      </c>
      <c r="B41" s="54"/>
      <c r="C41" s="55" t="s">
        <v>213</v>
      </c>
      <c r="D41" s="62" t="s">
        <v>217</v>
      </c>
      <c r="E41" s="54" t="s">
        <v>53</v>
      </c>
      <c r="F41" s="57">
        <v>3.3</v>
      </c>
      <c r="G41" s="58"/>
      <c r="H41" s="59"/>
      <c r="I41" s="60"/>
      <c r="J41" s="57">
        <f t="shared" si="0"/>
        <v>0</v>
      </c>
    </row>
    <row r="42" spans="1:10" ht="65" customHeight="1">
      <c r="A42" s="53">
        <v>41</v>
      </c>
      <c r="B42" s="54"/>
      <c r="C42" s="55" t="s">
        <v>214</v>
      </c>
      <c r="D42" s="62" t="s">
        <v>212</v>
      </c>
      <c r="E42" s="54" t="s">
        <v>53</v>
      </c>
      <c r="F42" s="57">
        <v>2.8</v>
      </c>
      <c r="G42" s="58"/>
      <c r="H42" s="59"/>
      <c r="I42" s="60"/>
      <c r="J42" s="57">
        <f t="shared" si="0"/>
        <v>0</v>
      </c>
    </row>
    <row r="43" spans="1:10" ht="65" customHeight="1">
      <c r="A43" s="53">
        <v>42</v>
      </c>
      <c r="B43" s="54"/>
      <c r="C43" s="55" t="s">
        <v>99</v>
      </c>
      <c r="D43" s="62" t="s">
        <v>102</v>
      </c>
      <c r="E43" s="54" t="s">
        <v>53</v>
      </c>
      <c r="F43" s="57">
        <v>2.8</v>
      </c>
      <c r="G43" s="58"/>
      <c r="H43" s="59"/>
      <c r="I43" s="60"/>
      <c r="J43" s="57">
        <f t="shared" si="0"/>
        <v>0</v>
      </c>
    </row>
    <row r="44" spans="1:10" ht="65" customHeight="1">
      <c r="A44" s="53">
        <v>43</v>
      </c>
      <c r="B44" s="54"/>
      <c r="C44" s="55" t="s">
        <v>100</v>
      </c>
      <c r="D44" s="62" t="s">
        <v>103</v>
      </c>
      <c r="E44" s="54" t="s">
        <v>53</v>
      </c>
      <c r="F44" s="57">
        <v>2.6</v>
      </c>
      <c r="G44" s="58"/>
      <c r="H44" s="59"/>
      <c r="I44" s="60"/>
      <c r="J44" s="57">
        <f>F44*H44</f>
        <v>0</v>
      </c>
    </row>
    <row r="45" spans="1:10" ht="65" customHeight="1">
      <c r="A45" s="53">
        <v>44</v>
      </c>
      <c r="B45" s="54"/>
      <c r="C45" s="55"/>
      <c r="D45" s="62" t="s">
        <v>259</v>
      </c>
      <c r="E45" s="54" t="s">
        <v>53</v>
      </c>
      <c r="F45" s="57"/>
      <c r="G45" s="58"/>
      <c r="H45" s="59"/>
      <c r="I45" s="60"/>
      <c r="J45" s="57"/>
    </row>
    <row r="46" spans="1:10" ht="65" customHeight="1">
      <c r="A46" s="53">
        <v>45</v>
      </c>
      <c r="B46" s="54"/>
      <c r="C46" s="55"/>
      <c r="D46" s="62" t="s">
        <v>260</v>
      </c>
      <c r="E46" s="54" t="s">
        <v>53</v>
      </c>
      <c r="F46" s="57"/>
      <c r="G46" s="58"/>
      <c r="H46" s="59"/>
      <c r="I46" s="60"/>
      <c r="J46" s="57"/>
    </row>
    <row r="47" spans="1:10" ht="65" customHeight="1">
      <c r="A47" s="53">
        <v>46</v>
      </c>
      <c r="B47" s="54"/>
      <c r="C47" s="55"/>
      <c r="D47" s="62" t="s">
        <v>261</v>
      </c>
      <c r="E47" s="54" t="s">
        <v>53</v>
      </c>
      <c r="F47" s="57"/>
      <c r="G47" s="58"/>
      <c r="H47" s="59"/>
      <c r="I47" s="60"/>
      <c r="J47" s="57"/>
    </row>
    <row r="48" spans="1:10" ht="65" customHeight="1">
      <c r="A48" s="53">
        <v>47</v>
      </c>
      <c r="B48" s="54"/>
      <c r="C48" s="55"/>
      <c r="D48" s="61" t="s">
        <v>262</v>
      </c>
      <c r="E48" s="54" t="s">
        <v>53</v>
      </c>
      <c r="F48" s="57"/>
      <c r="G48" s="58"/>
      <c r="H48" s="59"/>
      <c r="I48" s="60"/>
      <c r="J48" s="57"/>
    </row>
    <row r="49" spans="1:10" ht="65" customHeight="1">
      <c r="A49" s="53">
        <v>48</v>
      </c>
      <c r="B49" s="54"/>
      <c r="C49" s="55"/>
      <c r="D49" s="61" t="s">
        <v>262</v>
      </c>
      <c r="E49" s="54" t="s">
        <v>53</v>
      </c>
      <c r="F49" s="57"/>
      <c r="G49" s="58"/>
      <c r="H49" s="59"/>
      <c r="I49" s="60"/>
      <c r="J49" s="57"/>
    </row>
    <row r="50" spans="1:10" ht="65" customHeight="1">
      <c r="A50" s="53">
        <v>49</v>
      </c>
      <c r="B50" s="54"/>
      <c r="C50" s="55" t="s">
        <v>104</v>
      </c>
      <c r="D50" s="62" t="s">
        <v>105</v>
      </c>
      <c r="E50" s="54" t="s">
        <v>53</v>
      </c>
      <c r="F50" s="57">
        <v>2.4</v>
      </c>
      <c r="G50" s="58"/>
      <c r="H50" s="59"/>
      <c r="I50" s="60"/>
      <c r="J50" s="57">
        <f t="shared" si="0"/>
        <v>0</v>
      </c>
    </row>
    <row r="51" spans="1:10" ht="65" customHeight="1">
      <c r="A51" s="53">
        <v>50</v>
      </c>
      <c r="B51" s="54"/>
      <c r="C51" s="55" t="s">
        <v>106</v>
      </c>
      <c r="D51" s="62" t="s">
        <v>107</v>
      </c>
      <c r="E51" s="54" t="s">
        <v>53</v>
      </c>
      <c r="F51" s="57">
        <v>18</v>
      </c>
      <c r="G51" s="58"/>
      <c r="H51" s="59"/>
      <c r="I51" s="60"/>
      <c r="J51" s="57">
        <f t="shared" si="0"/>
        <v>0</v>
      </c>
    </row>
    <row r="52" spans="1:10" ht="65" customHeight="1">
      <c r="A52" s="53">
        <v>51</v>
      </c>
      <c r="B52" s="54"/>
      <c r="C52" s="55" t="s">
        <v>109</v>
      </c>
      <c r="D52" s="62" t="s">
        <v>108</v>
      </c>
      <c r="E52" s="54" t="s">
        <v>53</v>
      </c>
      <c r="F52" s="57">
        <v>10</v>
      </c>
      <c r="G52" s="58"/>
      <c r="H52" s="59"/>
      <c r="I52" s="60"/>
      <c r="J52" s="57">
        <f t="shared" si="0"/>
        <v>0</v>
      </c>
    </row>
    <row r="53" spans="1:10" ht="65" customHeight="1">
      <c r="A53" s="53">
        <v>52</v>
      </c>
      <c r="B53" s="54"/>
      <c r="C53" s="55" t="s">
        <v>110</v>
      </c>
      <c r="D53" s="62" t="s">
        <v>111</v>
      </c>
      <c r="E53" s="54" t="s">
        <v>47</v>
      </c>
      <c r="F53" s="57">
        <v>0.9</v>
      </c>
      <c r="G53" s="58"/>
      <c r="H53" s="59"/>
      <c r="I53" s="60"/>
      <c r="J53" s="57">
        <f t="shared" ref="J53:J59" si="4">F53*H53</f>
        <v>0</v>
      </c>
    </row>
    <row r="54" spans="1:10" ht="65" customHeight="1">
      <c r="A54" s="53">
        <v>53</v>
      </c>
      <c r="B54" s="68"/>
      <c r="C54" s="55" t="s">
        <v>158</v>
      </c>
      <c r="D54" s="62" t="s">
        <v>163</v>
      </c>
      <c r="E54" s="54" t="s">
        <v>53</v>
      </c>
      <c r="F54" s="57">
        <v>149</v>
      </c>
      <c r="G54" s="58"/>
      <c r="H54" s="59"/>
      <c r="I54" s="60"/>
      <c r="J54" s="57">
        <f t="shared" si="4"/>
        <v>0</v>
      </c>
    </row>
    <row r="55" spans="1:10" ht="65" customHeight="1">
      <c r="A55" s="53">
        <v>54</v>
      </c>
      <c r="B55" s="69"/>
      <c r="C55" s="55" t="s">
        <v>159</v>
      </c>
      <c r="D55" s="62" t="s">
        <v>162</v>
      </c>
      <c r="E55" s="54" t="s">
        <v>53</v>
      </c>
      <c r="F55" s="57">
        <v>149</v>
      </c>
      <c r="G55" s="58"/>
      <c r="H55" s="59"/>
      <c r="I55" s="60"/>
      <c r="J55" s="57">
        <f t="shared" si="4"/>
        <v>0</v>
      </c>
    </row>
    <row r="56" spans="1:10" ht="65" customHeight="1">
      <c r="A56" s="53">
        <v>55</v>
      </c>
      <c r="B56" s="68"/>
      <c r="C56" s="55" t="s">
        <v>160</v>
      </c>
      <c r="D56" s="62" t="s">
        <v>164</v>
      </c>
      <c r="E56" s="54" t="s">
        <v>53</v>
      </c>
      <c r="F56" s="57">
        <v>157</v>
      </c>
      <c r="G56" s="58"/>
      <c r="H56" s="59"/>
      <c r="I56" s="60"/>
      <c r="J56" s="57">
        <f t="shared" si="4"/>
        <v>0</v>
      </c>
    </row>
    <row r="57" spans="1:10" ht="65" customHeight="1">
      <c r="A57" s="53">
        <v>56</v>
      </c>
      <c r="B57" s="69"/>
      <c r="C57" s="55" t="s">
        <v>161</v>
      </c>
      <c r="D57" s="62" t="s">
        <v>165</v>
      </c>
      <c r="E57" s="54" t="s">
        <v>53</v>
      </c>
      <c r="F57" s="57">
        <v>157</v>
      </c>
      <c r="G57" s="58"/>
      <c r="H57" s="59"/>
      <c r="I57" s="60"/>
      <c r="J57" s="57">
        <f t="shared" si="4"/>
        <v>0</v>
      </c>
    </row>
    <row r="58" spans="1:10" ht="65" customHeight="1">
      <c r="A58" s="53">
        <v>57</v>
      </c>
      <c r="B58" s="68"/>
      <c r="C58" s="55" t="s">
        <v>166</v>
      </c>
      <c r="D58" s="62" t="s">
        <v>173</v>
      </c>
      <c r="E58" s="54" t="s">
        <v>53</v>
      </c>
      <c r="F58" s="57">
        <v>165</v>
      </c>
      <c r="G58" s="58"/>
      <c r="H58" s="59"/>
      <c r="I58" s="60"/>
      <c r="J58" s="57">
        <f t="shared" si="4"/>
        <v>0</v>
      </c>
    </row>
    <row r="59" spans="1:10" ht="65" customHeight="1">
      <c r="A59" s="53">
        <v>58</v>
      </c>
      <c r="B59" s="69"/>
      <c r="C59" s="55" t="s">
        <v>167</v>
      </c>
      <c r="D59" s="62" t="s">
        <v>174</v>
      </c>
      <c r="E59" s="54" t="s">
        <v>53</v>
      </c>
      <c r="F59" s="57">
        <v>165</v>
      </c>
      <c r="G59" s="58"/>
      <c r="H59" s="59"/>
      <c r="I59" s="60"/>
      <c r="J59" s="57">
        <f t="shared" si="4"/>
        <v>0</v>
      </c>
    </row>
    <row r="60" spans="1:10" ht="65" customHeight="1">
      <c r="A60" s="53">
        <v>59</v>
      </c>
      <c r="B60" s="69"/>
      <c r="C60" s="55" t="s">
        <v>168</v>
      </c>
      <c r="D60" s="62" t="s">
        <v>175</v>
      </c>
      <c r="E60" s="54" t="s">
        <v>53</v>
      </c>
      <c r="F60" s="57">
        <v>172</v>
      </c>
      <c r="G60" s="58"/>
      <c r="H60" s="59"/>
      <c r="I60" s="60"/>
      <c r="J60" s="57">
        <f t="shared" ref="J60:J63" si="5">F60*H60</f>
        <v>0</v>
      </c>
    </row>
    <row r="61" spans="1:10" ht="65" customHeight="1">
      <c r="A61" s="53">
        <v>60</v>
      </c>
      <c r="B61" s="69"/>
      <c r="C61" s="55" t="s">
        <v>169</v>
      </c>
      <c r="D61" s="62" t="s">
        <v>176</v>
      </c>
      <c r="E61" s="54" t="s">
        <v>53</v>
      </c>
      <c r="F61" s="57">
        <v>172</v>
      </c>
      <c r="G61" s="58"/>
      <c r="H61" s="59"/>
      <c r="I61" s="60"/>
      <c r="J61" s="57">
        <f t="shared" si="5"/>
        <v>0</v>
      </c>
    </row>
    <row r="62" spans="1:10" ht="65" customHeight="1">
      <c r="A62" s="53">
        <v>61</v>
      </c>
      <c r="B62" s="68"/>
      <c r="C62" s="55" t="s">
        <v>170</v>
      </c>
      <c r="D62" s="62" t="s">
        <v>177</v>
      </c>
      <c r="E62" s="54" t="s">
        <v>53</v>
      </c>
      <c r="F62" s="57">
        <v>180</v>
      </c>
      <c r="G62" s="58"/>
      <c r="H62" s="59"/>
      <c r="I62" s="60"/>
      <c r="J62" s="57">
        <f t="shared" si="5"/>
        <v>0</v>
      </c>
    </row>
    <row r="63" spans="1:10" ht="65" customHeight="1">
      <c r="A63" s="53">
        <v>62</v>
      </c>
      <c r="B63" s="69"/>
      <c r="C63" s="55" t="s">
        <v>171</v>
      </c>
      <c r="D63" s="62" t="s">
        <v>178</v>
      </c>
      <c r="E63" s="54" t="s">
        <v>53</v>
      </c>
      <c r="F63" s="57">
        <v>180</v>
      </c>
      <c r="G63" s="58"/>
      <c r="H63" s="59"/>
      <c r="I63" s="60"/>
      <c r="J63" s="57">
        <f t="shared" si="5"/>
        <v>0</v>
      </c>
    </row>
    <row r="64" spans="1:10" ht="65" customHeight="1">
      <c r="A64" s="53">
        <v>63</v>
      </c>
      <c r="B64" s="69"/>
      <c r="C64" s="55" t="s">
        <v>172</v>
      </c>
      <c r="D64" s="62" t="s">
        <v>181</v>
      </c>
      <c r="E64" s="54" t="s">
        <v>53</v>
      </c>
      <c r="F64" s="57">
        <v>112</v>
      </c>
      <c r="G64" s="58"/>
      <c r="H64" s="59"/>
      <c r="I64" s="60"/>
      <c r="J64" s="57">
        <f t="shared" ref="J64:J65" si="6">F64*H64</f>
        <v>0</v>
      </c>
    </row>
    <row r="65" spans="1:10" ht="65" customHeight="1">
      <c r="A65" s="53">
        <v>64</v>
      </c>
      <c r="B65" s="69"/>
      <c r="C65" s="55" t="s">
        <v>179</v>
      </c>
      <c r="D65" s="62" t="s">
        <v>180</v>
      </c>
      <c r="E65" s="54" t="s">
        <v>53</v>
      </c>
      <c r="F65" s="57">
        <v>112</v>
      </c>
      <c r="G65" s="58"/>
      <c r="H65" s="59"/>
      <c r="I65" s="60"/>
      <c r="J65" s="57">
        <f t="shared" si="6"/>
        <v>0</v>
      </c>
    </row>
    <row r="66" spans="1:10" ht="65" customHeight="1">
      <c r="A66" s="53">
        <v>65</v>
      </c>
      <c r="B66" s="54"/>
      <c r="C66" s="55" t="s">
        <v>156</v>
      </c>
      <c r="D66" s="62" t="s">
        <v>157</v>
      </c>
      <c r="E66" s="54" t="s">
        <v>53</v>
      </c>
      <c r="F66" s="57">
        <v>52</v>
      </c>
      <c r="G66" s="58"/>
      <c r="H66" s="59"/>
      <c r="I66" s="60"/>
      <c r="J66" s="57">
        <f>F66*H66</f>
        <v>0</v>
      </c>
    </row>
    <row r="67" spans="1:10" ht="65" customHeight="1">
      <c r="A67" s="53">
        <v>66</v>
      </c>
      <c r="B67" s="68"/>
      <c r="C67" s="55"/>
      <c r="D67" s="62" t="s">
        <v>222</v>
      </c>
      <c r="E67" s="54" t="s">
        <v>53</v>
      </c>
      <c r="F67" s="57">
        <v>115</v>
      </c>
      <c r="G67" s="58"/>
      <c r="H67" s="59"/>
      <c r="I67" s="60"/>
      <c r="J67" s="57">
        <f t="shared" ref="J67:J78" si="7">F67*H67</f>
        <v>0</v>
      </c>
    </row>
    <row r="68" spans="1:10" ht="65" customHeight="1">
      <c r="A68" s="53">
        <v>67</v>
      </c>
      <c r="B68" s="69"/>
      <c r="C68" s="55"/>
      <c r="D68" s="62" t="s">
        <v>223</v>
      </c>
      <c r="E68" s="54" t="s">
        <v>53</v>
      </c>
      <c r="F68" s="57">
        <v>115</v>
      </c>
      <c r="G68" s="58"/>
      <c r="H68" s="59"/>
      <c r="I68" s="60"/>
      <c r="J68" s="57">
        <f t="shared" si="7"/>
        <v>0</v>
      </c>
    </row>
    <row r="69" spans="1:10" ht="65" customHeight="1">
      <c r="A69" s="53">
        <v>68</v>
      </c>
      <c r="B69" s="68"/>
      <c r="C69" s="55"/>
      <c r="D69" s="62" t="s">
        <v>224</v>
      </c>
      <c r="E69" s="54" t="s">
        <v>53</v>
      </c>
      <c r="F69" s="57">
        <v>121</v>
      </c>
      <c r="G69" s="58"/>
      <c r="H69" s="59"/>
      <c r="I69" s="60"/>
      <c r="J69" s="57">
        <f t="shared" si="7"/>
        <v>0</v>
      </c>
    </row>
    <row r="70" spans="1:10" ht="65" customHeight="1">
      <c r="A70" s="53">
        <v>69</v>
      </c>
      <c r="B70" s="69"/>
      <c r="C70" s="55"/>
      <c r="D70" s="62" t="s">
        <v>225</v>
      </c>
      <c r="E70" s="54" t="s">
        <v>53</v>
      </c>
      <c r="F70" s="57">
        <v>121</v>
      </c>
      <c r="G70" s="58"/>
      <c r="H70" s="59"/>
      <c r="I70" s="60"/>
      <c r="J70" s="57">
        <f t="shared" si="7"/>
        <v>0</v>
      </c>
    </row>
    <row r="71" spans="1:10" ht="65" customHeight="1">
      <c r="A71" s="53">
        <v>70</v>
      </c>
      <c r="B71" s="68"/>
      <c r="C71" s="55"/>
      <c r="D71" s="62" t="s">
        <v>226</v>
      </c>
      <c r="E71" s="54" t="s">
        <v>53</v>
      </c>
      <c r="F71" s="57">
        <v>127</v>
      </c>
      <c r="G71" s="58"/>
      <c r="H71" s="59"/>
      <c r="I71" s="60"/>
      <c r="J71" s="57">
        <f t="shared" si="7"/>
        <v>0</v>
      </c>
    </row>
    <row r="72" spans="1:10" ht="65" customHeight="1">
      <c r="A72" s="53">
        <v>71</v>
      </c>
      <c r="B72" s="69"/>
      <c r="C72" s="55"/>
      <c r="D72" s="62" t="s">
        <v>227</v>
      </c>
      <c r="E72" s="54" t="s">
        <v>53</v>
      </c>
      <c r="F72" s="57">
        <v>127</v>
      </c>
      <c r="G72" s="58"/>
      <c r="H72" s="59"/>
      <c r="I72" s="60"/>
      <c r="J72" s="57">
        <f t="shared" si="7"/>
        <v>0</v>
      </c>
    </row>
    <row r="73" spans="1:10" ht="65" customHeight="1">
      <c r="A73" s="53">
        <v>72</v>
      </c>
      <c r="B73" s="69"/>
      <c r="C73" s="55"/>
      <c r="D73" s="62" t="s">
        <v>228</v>
      </c>
      <c r="E73" s="54" t="s">
        <v>53</v>
      </c>
      <c r="F73" s="57">
        <v>133</v>
      </c>
      <c r="G73" s="58"/>
      <c r="H73" s="59"/>
      <c r="I73" s="60"/>
      <c r="J73" s="57">
        <f t="shared" si="7"/>
        <v>0</v>
      </c>
    </row>
    <row r="74" spans="1:10" ht="65" customHeight="1">
      <c r="A74" s="53">
        <v>73</v>
      </c>
      <c r="B74" s="69"/>
      <c r="C74" s="55"/>
      <c r="D74" s="62" t="s">
        <v>229</v>
      </c>
      <c r="E74" s="54" t="s">
        <v>53</v>
      </c>
      <c r="F74" s="57">
        <v>133</v>
      </c>
      <c r="G74" s="58"/>
      <c r="H74" s="59"/>
      <c r="I74" s="60"/>
      <c r="J74" s="57">
        <f t="shared" si="7"/>
        <v>0</v>
      </c>
    </row>
    <row r="75" spans="1:10" ht="65" customHeight="1">
      <c r="A75" s="53">
        <v>74</v>
      </c>
      <c r="B75" s="68"/>
      <c r="C75" s="55"/>
      <c r="D75" s="62" t="s">
        <v>230</v>
      </c>
      <c r="E75" s="54" t="s">
        <v>53</v>
      </c>
      <c r="F75" s="57">
        <v>139</v>
      </c>
      <c r="G75" s="58"/>
      <c r="H75" s="59"/>
      <c r="I75" s="60"/>
      <c r="J75" s="57">
        <f t="shared" si="7"/>
        <v>0</v>
      </c>
    </row>
    <row r="76" spans="1:10" ht="65" customHeight="1">
      <c r="A76" s="53">
        <v>75</v>
      </c>
      <c r="B76" s="69"/>
      <c r="C76" s="55"/>
      <c r="D76" s="62" t="s">
        <v>231</v>
      </c>
      <c r="E76" s="54" t="s">
        <v>53</v>
      </c>
      <c r="F76" s="57">
        <v>139</v>
      </c>
      <c r="G76" s="58"/>
      <c r="H76" s="59"/>
      <c r="I76" s="60"/>
      <c r="J76" s="57">
        <f t="shared" si="7"/>
        <v>0</v>
      </c>
    </row>
    <row r="77" spans="1:10" ht="65" customHeight="1">
      <c r="A77" s="53">
        <v>76</v>
      </c>
      <c r="B77" s="69"/>
      <c r="C77" s="55"/>
      <c r="D77" s="62" t="s">
        <v>232</v>
      </c>
      <c r="E77" s="54" t="s">
        <v>53</v>
      </c>
      <c r="F77" s="57">
        <v>91</v>
      </c>
      <c r="G77" s="58"/>
      <c r="H77" s="59"/>
      <c r="I77" s="60"/>
      <c r="J77" s="57">
        <f t="shared" si="7"/>
        <v>0</v>
      </c>
    </row>
    <row r="78" spans="1:10" ht="65" customHeight="1">
      <c r="A78" s="53">
        <v>77</v>
      </c>
      <c r="B78" s="69"/>
      <c r="C78" s="55"/>
      <c r="D78" s="62" t="s">
        <v>233</v>
      </c>
      <c r="E78" s="54" t="s">
        <v>53</v>
      </c>
      <c r="F78" s="57">
        <v>91</v>
      </c>
      <c r="G78" s="58"/>
      <c r="H78" s="59"/>
      <c r="I78" s="60"/>
      <c r="J78" s="57">
        <f t="shared" si="7"/>
        <v>0</v>
      </c>
    </row>
    <row r="79" spans="1:10" ht="65" customHeight="1">
      <c r="A79" s="53">
        <v>78</v>
      </c>
      <c r="B79" s="54"/>
      <c r="C79" s="55" t="s">
        <v>241</v>
      </c>
      <c r="D79" s="62" t="s">
        <v>234</v>
      </c>
      <c r="E79" s="54" t="s">
        <v>53</v>
      </c>
      <c r="F79" s="57">
        <v>40</v>
      </c>
      <c r="G79" s="58"/>
      <c r="H79" s="59"/>
      <c r="I79" s="60"/>
      <c r="J79" s="57">
        <f>F79*H79</f>
        <v>0</v>
      </c>
    </row>
    <row r="80" spans="1:10" ht="65" customHeight="1">
      <c r="A80" s="53">
        <v>79</v>
      </c>
      <c r="B80" s="54"/>
      <c r="C80" s="55" t="s">
        <v>182</v>
      </c>
      <c r="D80" s="62" t="s">
        <v>183</v>
      </c>
      <c r="E80" s="54" t="s">
        <v>53</v>
      </c>
      <c r="F80" s="57">
        <v>2</v>
      </c>
      <c r="G80" s="58"/>
      <c r="H80" s="59"/>
      <c r="I80" s="60"/>
      <c r="J80" s="57">
        <f>F80*H80</f>
        <v>0</v>
      </c>
    </row>
    <row r="81" spans="1:10" ht="65" customHeight="1">
      <c r="A81" s="53">
        <v>80</v>
      </c>
      <c r="B81" s="54"/>
      <c r="C81" s="55" t="s">
        <v>235</v>
      </c>
      <c r="D81" s="62" t="s">
        <v>236</v>
      </c>
      <c r="E81" s="54" t="s">
        <v>53</v>
      </c>
      <c r="F81" s="57">
        <v>2</v>
      </c>
      <c r="G81" s="58"/>
      <c r="H81" s="59"/>
      <c r="I81" s="60"/>
      <c r="J81" s="57">
        <f>F81*H81</f>
        <v>0</v>
      </c>
    </row>
    <row r="82" spans="1:10" ht="65" customHeight="1">
      <c r="A82" s="53">
        <v>81</v>
      </c>
      <c r="B82" s="54"/>
      <c r="C82" s="55" t="s">
        <v>240</v>
      </c>
      <c r="D82" s="62" t="s">
        <v>239</v>
      </c>
      <c r="E82" s="54" t="s">
        <v>53</v>
      </c>
      <c r="F82" s="57">
        <v>7</v>
      </c>
      <c r="G82" s="58"/>
      <c r="H82" s="59"/>
      <c r="I82" s="60"/>
      <c r="J82" s="57">
        <f>F82*H82</f>
        <v>0</v>
      </c>
    </row>
    <row r="83" spans="1:10" ht="65" customHeight="1">
      <c r="A83" s="53">
        <v>82</v>
      </c>
      <c r="B83" s="54"/>
      <c r="C83" s="55" t="s">
        <v>237</v>
      </c>
      <c r="D83" s="62" t="s">
        <v>238</v>
      </c>
      <c r="E83" s="54" t="s">
        <v>53</v>
      </c>
      <c r="F83" s="57">
        <v>7</v>
      </c>
      <c r="G83" s="58"/>
      <c r="H83" s="59"/>
      <c r="I83" s="60"/>
      <c r="J83" s="57">
        <f>F83*H83</f>
        <v>0</v>
      </c>
    </row>
    <row r="84" spans="1:10" ht="65" customHeight="1">
      <c r="A84" s="53">
        <v>83</v>
      </c>
      <c r="B84" s="54"/>
      <c r="C84" s="55" t="s">
        <v>194</v>
      </c>
      <c r="D84" s="62" t="s">
        <v>185</v>
      </c>
      <c r="E84" s="54" t="s">
        <v>53</v>
      </c>
      <c r="F84" s="57">
        <v>500</v>
      </c>
      <c r="G84" s="58"/>
      <c r="H84" s="59"/>
      <c r="I84" s="60"/>
      <c r="J84" s="57">
        <f t="shared" ref="J84:J88" si="8">F84*H84</f>
        <v>0</v>
      </c>
    </row>
    <row r="85" spans="1:10" ht="65" customHeight="1">
      <c r="A85" s="53">
        <v>84</v>
      </c>
      <c r="B85" s="54"/>
      <c r="C85" s="55" t="s">
        <v>195</v>
      </c>
      <c r="D85" s="62" t="s">
        <v>184</v>
      </c>
      <c r="E85" s="54" t="s">
        <v>53</v>
      </c>
      <c r="F85" s="57">
        <v>500</v>
      </c>
      <c r="G85" s="58"/>
      <c r="H85" s="59"/>
      <c r="I85" s="60"/>
      <c r="J85" s="57">
        <f t="shared" si="8"/>
        <v>0</v>
      </c>
    </row>
    <row r="86" spans="1:10" ht="65" customHeight="1">
      <c r="A86" s="53">
        <v>85</v>
      </c>
      <c r="B86" s="54"/>
      <c r="C86" s="55" t="s">
        <v>196</v>
      </c>
      <c r="D86" s="62" t="s">
        <v>186</v>
      </c>
      <c r="E86" s="54" t="s">
        <v>53</v>
      </c>
      <c r="F86" s="57">
        <v>510</v>
      </c>
      <c r="G86" s="58"/>
      <c r="H86" s="59"/>
      <c r="I86" s="60"/>
      <c r="J86" s="57">
        <f t="shared" si="8"/>
        <v>0</v>
      </c>
    </row>
    <row r="87" spans="1:10" ht="65" customHeight="1">
      <c r="A87" s="53">
        <v>86</v>
      </c>
      <c r="B87" s="54"/>
      <c r="C87" s="55" t="s">
        <v>197</v>
      </c>
      <c r="D87" s="62" t="s">
        <v>187</v>
      </c>
      <c r="E87" s="54" t="s">
        <v>53</v>
      </c>
      <c r="F87" s="57">
        <v>510</v>
      </c>
      <c r="G87" s="58"/>
      <c r="H87" s="59"/>
      <c r="I87" s="60"/>
      <c r="J87" s="57">
        <f t="shared" si="8"/>
        <v>0</v>
      </c>
    </row>
    <row r="88" spans="1:10" ht="65" customHeight="1">
      <c r="A88" s="53">
        <v>87</v>
      </c>
      <c r="B88" s="54"/>
      <c r="C88" s="55" t="s">
        <v>198</v>
      </c>
      <c r="D88" s="62" t="s">
        <v>188</v>
      </c>
      <c r="E88" s="54" t="s">
        <v>53</v>
      </c>
      <c r="F88" s="57">
        <v>520</v>
      </c>
      <c r="G88" s="58"/>
      <c r="H88" s="59"/>
      <c r="I88" s="60"/>
      <c r="J88" s="57">
        <f t="shared" si="8"/>
        <v>0</v>
      </c>
    </row>
    <row r="89" spans="1:10" ht="65" customHeight="1">
      <c r="A89" s="53">
        <v>88</v>
      </c>
      <c r="B89" s="54"/>
      <c r="C89" s="55" t="s">
        <v>199</v>
      </c>
      <c r="D89" s="62" t="s">
        <v>189</v>
      </c>
      <c r="E89" s="54" t="s">
        <v>53</v>
      </c>
      <c r="F89" s="57">
        <v>520</v>
      </c>
      <c r="G89" s="58"/>
      <c r="H89" s="59"/>
      <c r="I89" s="60"/>
      <c r="J89" s="57">
        <f>F89*H89</f>
        <v>0</v>
      </c>
    </row>
    <row r="90" spans="1:10" ht="65" customHeight="1">
      <c r="A90" s="53">
        <v>89</v>
      </c>
      <c r="B90" s="54"/>
      <c r="C90" s="55" t="s">
        <v>200</v>
      </c>
      <c r="D90" s="62" t="s">
        <v>190</v>
      </c>
      <c r="E90" s="54" t="s">
        <v>53</v>
      </c>
      <c r="F90" s="57">
        <v>530</v>
      </c>
      <c r="G90" s="58"/>
      <c r="H90" s="59"/>
      <c r="I90" s="60"/>
      <c r="J90" s="57">
        <f t="shared" ref="J90:J93" si="9">F90*H90</f>
        <v>0</v>
      </c>
    </row>
    <row r="91" spans="1:10" ht="65" customHeight="1">
      <c r="A91" s="53">
        <v>90</v>
      </c>
      <c r="B91" s="54"/>
      <c r="C91" s="55" t="s">
        <v>201</v>
      </c>
      <c r="D91" s="62" t="s">
        <v>191</v>
      </c>
      <c r="E91" s="54" t="s">
        <v>53</v>
      </c>
      <c r="F91" s="57">
        <v>530</v>
      </c>
      <c r="G91" s="58"/>
      <c r="H91" s="59"/>
      <c r="I91" s="60"/>
      <c r="J91" s="57">
        <f t="shared" si="9"/>
        <v>0</v>
      </c>
    </row>
    <row r="92" spans="1:10" ht="65" customHeight="1">
      <c r="A92" s="53">
        <v>91</v>
      </c>
      <c r="B92" s="54"/>
      <c r="C92" s="55" t="s">
        <v>202</v>
      </c>
      <c r="D92" s="62" t="s">
        <v>193</v>
      </c>
      <c r="E92" s="54" t="s">
        <v>53</v>
      </c>
      <c r="F92" s="57">
        <v>540</v>
      </c>
      <c r="G92" s="58"/>
      <c r="H92" s="59"/>
      <c r="I92" s="60"/>
      <c r="J92" s="57">
        <f t="shared" si="9"/>
        <v>0</v>
      </c>
    </row>
    <row r="93" spans="1:10" ht="65" customHeight="1">
      <c r="A93" s="53">
        <v>92</v>
      </c>
      <c r="B93" s="54"/>
      <c r="C93" s="55" t="s">
        <v>203</v>
      </c>
      <c r="D93" s="62" t="s">
        <v>192</v>
      </c>
      <c r="E93" s="54" t="s">
        <v>53</v>
      </c>
      <c r="F93" s="57">
        <v>540</v>
      </c>
      <c r="G93" s="58"/>
      <c r="H93" s="59"/>
      <c r="I93" s="60"/>
      <c r="J93" s="57">
        <f t="shared" si="9"/>
        <v>0</v>
      </c>
    </row>
    <row r="94" spans="1:10" ht="65" customHeight="1">
      <c r="A94" s="53">
        <v>93</v>
      </c>
      <c r="B94" s="54"/>
      <c r="C94" s="55" t="s">
        <v>204</v>
      </c>
      <c r="D94" s="62" t="s">
        <v>206</v>
      </c>
      <c r="E94" s="54" t="s">
        <v>53</v>
      </c>
      <c r="F94" s="57">
        <v>560</v>
      </c>
      <c r="G94" s="58"/>
      <c r="H94" s="59"/>
      <c r="I94" s="60"/>
      <c r="J94" s="57">
        <f t="shared" ref="J94:J95" si="10">F94*H94</f>
        <v>0</v>
      </c>
    </row>
    <row r="95" spans="1:10" ht="65" customHeight="1">
      <c r="A95" s="53">
        <v>94</v>
      </c>
      <c r="B95" s="54"/>
      <c r="C95" s="55" t="s">
        <v>205</v>
      </c>
      <c r="D95" s="62" t="s">
        <v>206</v>
      </c>
      <c r="E95" s="54" t="s">
        <v>53</v>
      </c>
      <c r="F95" s="57">
        <v>560</v>
      </c>
      <c r="G95" s="58"/>
      <c r="H95" s="59"/>
      <c r="I95" s="60"/>
      <c r="J95" s="57">
        <f t="shared" si="10"/>
        <v>0</v>
      </c>
    </row>
    <row r="96" spans="1:10" ht="65" customHeight="1">
      <c r="A96" s="53">
        <v>95</v>
      </c>
      <c r="B96" s="54"/>
      <c r="C96" s="55" t="s">
        <v>208</v>
      </c>
      <c r="D96" s="62" t="s">
        <v>207</v>
      </c>
      <c r="E96" s="54" t="s">
        <v>53</v>
      </c>
      <c r="F96" s="57">
        <v>580</v>
      </c>
      <c r="G96" s="58"/>
      <c r="H96" s="59"/>
      <c r="I96" s="60"/>
      <c r="J96" s="57">
        <f t="shared" ref="J96:J98" si="11">F96*H96</f>
        <v>0</v>
      </c>
    </row>
    <row r="97" spans="1:10" ht="85" customHeight="1">
      <c r="A97" s="53">
        <v>96</v>
      </c>
      <c r="B97" s="54"/>
      <c r="C97" s="55" t="s">
        <v>209</v>
      </c>
      <c r="D97" s="62" t="s">
        <v>207</v>
      </c>
      <c r="E97" s="54" t="s">
        <v>53</v>
      </c>
      <c r="F97" s="57">
        <v>580</v>
      </c>
      <c r="G97" s="58"/>
      <c r="H97" s="59"/>
      <c r="I97" s="60"/>
      <c r="J97" s="57">
        <f t="shared" si="11"/>
        <v>0</v>
      </c>
    </row>
    <row r="98" spans="1:10" ht="85" customHeight="1">
      <c r="A98" s="53">
        <v>97</v>
      </c>
      <c r="B98" s="54"/>
      <c r="C98" s="55" t="s">
        <v>210</v>
      </c>
      <c r="D98" s="62" t="s">
        <v>211</v>
      </c>
      <c r="E98" s="54" t="s">
        <v>53</v>
      </c>
      <c r="F98" s="57">
        <v>30</v>
      </c>
      <c r="G98" s="58"/>
      <c r="H98" s="59"/>
      <c r="I98" s="60"/>
      <c r="J98" s="57">
        <f t="shared" si="11"/>
        <v>0</v>
      </c>
    </row>
    <row r="99" spans="1:10" ht="85" customHeight="1">
      <c r="A99" s="70"/>
      <c r="B99" s="70"/>
      <c r="C99" s="70"/>
      <c r="D99" s="70"/>
      <c r="E99" s="70"/>
      <c r="F99" s="70"/>
      <c r="G99" s="70"/>
      <c r="H99" s="70"/>
      <c r="I99" s="71" t="s">
        <v>120</v>
      </c>
      <c r="J99" s="72">
        <f>SUM(J2:J53)</f>
        <v>935</v>
      </c>
    </row>
    <row r="100" spans="1:10" ht="85" customHeight="1">
      <c r="A100" s="130" t="s">
        <v>118</v>
      </c>
      <c r="B100" s="131"/>
      <c r="C100" s="131"/>
      <c r="D100" s="131"/>
      <c r="E100" s="131"/>
      <c r="F100" s="132"/>
      <c r="G100" s="58"/>
      <c r="H100" s="73" t="s">
        <v>116</v>
      </c>
      <c r="I100" s="74" t="s">
        <v>117</v>
      </c>
      <c r="J100" s="75" t="s">
        <v>119</v>
      </c>
    </row>
    <row r="101" spans="1:10" ht="85" customHeight="1">
      <c r="A101" s="76" t="s">
        <v>121</v>
      </c>
      <c r="B101" s="133" t="s">
        <v>122</v>
      </c>
      <c r="C101" s="133"/>
      <c r="D101" s="133"/>
      <c r="E101" s="133"/>
      <c r="F101" s="134"/>
      <c r="G101" s="58"/>
      <c r="H101" s="73">
        <f>SUM(H2:H53)</f>
        <v>36</v>
      </c>
      <c r="I101" s="77">
        <v>0</v>
      </c>
      <c r="J101" s="57">
        <f>((SUM(J2:J53))-((SUM(J2:J53)*I101)))</f>
        <v>935</v>
      </c>
    </row>
  </sheetData>
  <sheetProtection password="D96E" sheet="1" objects="1" scenarios="1" selectLockedCells="1"/>
  <mergeCells count="2">
    <mergeCell ref="A100:F100"/>
    <mergeCell ref="B101:F101"/>
  </mergeCells>
  <phoneticPr fontId="29" type="noConversion"/>
  <pageMargins left="0.25" right="0.25" top="0.75" bottom="0.75" header="0.3" footer="0.3"/>
  <pageSetup paperSize="9" orientation="landscape" horizontalDpi="4294967294" verticalDpi="4294967294"/>
  <headerFooter>
    <oddHeader>&amp;L&amp;"Ebrima,Κανονικά"&amp;20Salinox - &amp;11ALL ABOUT CRYSTAL SUPPORT&amp;C&amp;20F2 -  &amp;16Parts price list 2014&amp;Rwww.salinox.gr - info@salinox.gr
T. 0030 2102384137  -  F. 0030 2102317585</oddHeader>
    <oddFooter>&amp;L Prices does not include freights.    Prices does not include VAT.    Prices may change without any further notice         &amp;RPage &amp;P / &amp;N</oddFooter>
  </headerFooter>
  <ignoredErrors>
    <ignoredError sqref="C4:C5 C2" numberStoredAsText="1"/>
  </ignoredErrors>
  <drawing r:id="rId1"/>
  <legacyDrawing r:id="rId2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A1:M43"/>
  <sheetViews>
    <sheetView view="pageLayout" workbookViewId="0">
      <selection activeCell="M4" sqref="M4"/>
    </sheetView>
  </sheetViews>
  <sheetFormatPr baseColWidth="10" defaultColWidth="8.83203125" defaultRowHeight="14" x14ac:dyDescent="0"/>
  <cols>
    <col min="1" max="1" width="23.6640625" customWidth="1"/>
    <col min="2" max="2" width="1.5" customWidth="1"/>
    <col min="3" max="3" width="10" customWidth="1"/>
    <col min="4" max="4" width="4.5" customWidth="1"/>
    <col min="5" max="5" width="17.1640625" customWidth="1"/>
    <col min="6" max="6" width="15.1640625" bestFit="1" customWidth="1"/>
    <col min="9" max="9" width="15.5" customWidth="1"/>
    <col min="10" max="10" width="2.33203125" customWidth="1"/>
    <col min="11" max="11" width="9.5" customWidth="1"/>
    <col min="12" max="12" width="4.6640625" customWidth="1"/>
    <col min="14" max="14" width="16.33203125" customWidth="1"/>
    <col min="15" max="15" width="15.5" customWidth="1"/>
    <col min="16" max="16" width="13.6640625" customWidth="1"/>
    <col min="17" max="17" width="13.1640625" customWidth="1"/>
    <col min="19" max="19" width="18.6640625" customWidth="1"/>
  </cols>
  <sheetData>
    <row r="1" spans="1:13" ht="25.5" customHeight="1">
      <c r="A1" s="135" t="s">
        <v>247</v>
      </c>
      <c r="B1" s="136"/>
      <c r="C1" s="136"/>
      <c r="D1" s="136"/>
      <c r="E1" s="136"/>
      <c r="K1" s="139" t="s">
        <v>252</v>
      </c>
      <c r="L1" s="140"/>
      <c r="M1" s="140"/>
    </row>
    <row r="2" spans="1:13" ht="14.25" customHeight="1"/>
    <row r="3" spans="1:13" ht="28.25" customHeight="1">
      <c r="A3" s="29" t="s">
        <v>242</v>
      </c>
      <c r="B3" s="28" t="s">
        <v>245</v>
      </c>
      <c r="C3" s="32">
        <v>500</v>
      </c>
      <c r="D3" s="31" t="s">
        <v>246</v>
      </c>
    </row>
    <row r="4" spans="1:13" ht="28.25" customHeight="1">
      <c r="A4" s="30" t="s">
        <v>243</v>
      </c>
      <c r="B4" s="28" t="s">
        <v>245</v>
      </c>
      <c r="C4" s="32">
        <v>250</v>
      </c>
      <c r="D4" s="31" t="s">
        <v>246</v>
      </c>
    </row>
    <row r="5" spans="1:13" ht="28.25" customHeight="1">
      <c r="A5" s="30" t="s">
        <v>244</v>
      </c>
      <c r="B5" s="28" t="s">
        <v>245</v>
      </c>
      <c r="C5" s="37">
        <v>7</v>
      </c>
      <c r="D5" s="31"/>
      <c r="E5" t="str">
        <f>IF(G17&lt;120," ","Wrong No of panels")</f>
        <v xml:space="preserve"> </v>
      </c>
    </row>
    <row r="6" spans="1:13" ht="36.75" customHeight="1">
      <c r="A6" s="42" t="s">
        <v>258</v>
      </c>
      <c r="B6" s="28" t="s">
        <v>245</v>
      </c>
      <c r="C6" s="37">
        <v>2</v>
      </c>
      <c r="D6" s="31"/>
    </row>
    <row r="7" spans="1:13" ht="36.75" customHeight="1" thickBot="1">
      <c r="A7" s="41" t="s">
        <v>257</v>
      </c>
      <c r="B7" s="35" t="s">
        <v>245</v>
      </c>
      <c r="C7" s="40">
        <v>95</v>
      </c>
      <c r="D7" s="36"/>
      <c r="E7" s="34"/>
      <c r="F7" s="46"/>
      <c r="G7" s="34"/>
      <c r="H7" s="34"/>
      <c r="I7" s="34"/>
      <c r="J7" s="34"/>
      <c r="K7" s="34"/>
      <c r="L7" s="34"/>
      <c r="M7" s="34"/>
    </row>
    <row r="8" spans="1:13" ht="27" customHeight="1" thickTop="1">
      <c r="A8" s="137" t="s">
        <v>248</v>
      </c>
      <c r="B8" s="137"/>
      <c r="C8" s="137"/>
      <c r="D8" s="137"/>
      <c r="E8" s="137"/>
    </row>
    <row r="9" spans="1:13" ht="22.5" customHeight="1">
      <c r="A9" s="33" t="s">
        <v>250</v>
      </c>
      <c r="B9" s="28" t="s">
        <v>245</v>
      </c>
      <c r="C9" s="38">
        <f>G17</f>
        <v>60.9</v>
      </c>
      <c r="D9" s="31" t="s">
        <v>246</v>
      </c>
      <c r="E9" s="47" t="str">
        <f>CONCATENATE("x",G21)</f>
        <v>x5</v>
      </c>
      <c r="I9" s="33" t="s">
        <v>255</v>
      </c>
      <c r="J9" s="28" t="s">
        <v>245</v>
      </c>
      <c r="K9" s="43">
        <f>C7</f>
        <v>95</v>
      </c>
      <c r="L9" s="44" t="str">
        <f>CONCATENATE("x",G20)</f>
        <v>x2</v>
      </c>
    </row>
    <row r="10" spans="1:13" ht="22.5" customHeight="1">
      <c r="A10" s="33" t="s">
        <v>251</v>
      </c>
      <c r="B10" s="28" t="s">
        <v>245</v>
      </c>
      <c r="C10" s="38">
        <f>C4-24.5</f>
        <v>225.5</v>
      </c>
      <c r="D10" s="31" t="s">
        <v>246</v>
      </c>
      <c r="I10" s="33" t="s">
        <v>256</v>
      </c>
      <c r="J10" s="28" t="s">
        <v>245</v>
      </c>
      <c r="K10" s="48">
        <f>IF(C6=0,0,C4-32.7)</f>
        <v>217.3</v>
      </c>
      <c r="L10" t="str">
        <f>CONCATENATE("x",G20)</f>
        <v>x2</v>
      </c>
    </row>
    <row r="11" spans="1:13" ht="6" customHeight="1" thickBo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</row>
    <row r="12" spans="1:13" ht="28.25" customHeight="1" thickTop="1">
      <c r="A12" s="138" t="s">
        <v>249</v>
      </c>
      <c r="B12" s="138"/>
      <c r="C12" s="138"/>
      <c r="D12" s="138"/>
      <c r="E12" s="138"/>
    </row>
    <row r="13" spans="1:13" ht="22.5" customHeight="1">
      <c r="A13" s="33" t="s">
        <v>250</v>
      </c>
      <c r="B13" s="28" t="s">
        <v>245</v>
      </c>
      <c r="C13" s="38">
        <f>C9</f>
        <v>60.9</v>
      </c>
      <c r="I13" s="33" t="s">
        <v>255</v>
      </c>
      <c r="J13" s="28" t="s">
        <v>245</v>
      </c>
      <c r="K13" s="43">
        <f>C7</f>
        <v>95</v>
      </c>
      <c r="L13" t="str">
        <f>CONCATENATE("x",G20)</f>
        <v>x2</v>
      </c>
    </row>
    <row r="14" spans="1:13" ht="22.5" customHeight="1">
      <c r="A14" s="33" t="s">
        <v>251</v>
      </c>
      <c r="B14" s="28" t="s">
        <v>245</v>
      </c>
      <c r="I14" s="33" t="s">
        <v>256</v>
      </c>
      <c r="J14" s="28" t="s">
        <v>245</v>
      </c>
      <c r="K14" s="38">
        <f>IF(C6=0,0,C4-30.8)</f>
        <v>219.2</v>
      </c>
      <c r="L14" t="str">
        <f>CONCATENATE("x",G20)</f>
        <v>x2</v>
      </c>
    </row>
    <row r="15" spans="1:13" ht="6" customHeight="1" thickBo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</row>
    <row r="16" spans="1:13" ht="28.25" customHeight="1" thickTop="1">
      <c r="A16" s="141" t="s">
        <v>253</v>
      </c>
      <c r="B16" s="141"/>
      <c r="C16" s="141"/>
      <c r="D16" s="141"/>
      <c r="E16" s="141"/>
    </row>
    <row r="17" spans="1:8" ht="28.25" customHeight="1">
      <c r="A17" s="33" t="s">
        <v>254</v>
      </c>
      <c r="B17" s="28" t="s">
        <v>245</v>
      </c>
      <c r="C17" s="39">
        <f>C9-0.8</f>
        <v>60.1</v>
      </c>
      <c r="D17" s="31" t="s">
        <v>246</v>
      </c>
      <c r="F17" t="s">
        <v>267</v>
      </c>
      <c r="G17">
        <f>ROUNDDOWN(G19/(C5-C6),1)</f>
        <v>60.9</v>
      </c>
    </row>
    <row r="18" spans="1:8" ht="28.25" customHeight="1">
      <c r="F18" t="s">
        <v>264</v>
      </c>
      <c r="G18" s="45">
        <f>VLOOKUP(C5,E23:H41,C6+2)</f>
        <v>5.5</v>
      </c>
    </row>
    <row r="19" spans="1:8">
      <c r="F19" t="s">
        <v>266</v>
      </c>
      <c r="G19">
        <f>C3-(C6*C7)-G18</f>
        <v>304.5</v>
      </c>
    </row>
    <row r="20" spans="1:8">
      <c r="F20" t="s">
        <v>268</v>
      </c>
      <c r="G20" t="str">
        <f>TEXT(C6,C6)</f>
        <v>2</v>
      </c>
    </row>
    <row r="21" spans="1:8">
      <c r="F21" t="s">
        <v>265</v>
      </c>
      <c r="G21" t="str">
        <f>TEXT(C5-C6,C5-C6)</f>
        <v>5</v>
      </c>
    </row>
    <row r="22" spans="1:8" ht="63.75" customHeight="1"/>
    <row r="23" spans="1:8" ht="25.5" customHeight="1">
      <c r="E23">
        <v>2</v>
      </c>
      <c r="F23">
        <v>2.4</v>
      </c>
      <c r="G23">
        <v>3</v>
      </c>
      <c r="H23" t="s">
        <v>263</v>
      </c>
    </row>
    <row r="24" spans="1:8">
      <c r="C24">
        <v>0</v>
      </c>
      <c r="D24">
        <v>0</v>
      </c>
      <c r="E24">
        <v>3</v>
      </c>
      <c r="F24">
        <v>2.8</v>
      </c>
      <c r="G24">
        <v>3.4</v>
      </c>
      <c r="H24">
        <v>3.8</v>
      </c>
    </row>
    <row r="25" spans="1:8">
      <c r="A25" s="28">
        <v>2</v>
      </c>
      <c r="C25">
        <v>80</v>
      </c>
      <c r="D25">
        <v>1</v>
      </c>
      <c r="E25">
        <v>4</v>
      </c>
      <c r="F25">
        <v>3.2</v>
      </c>
      <c r="G25">
        <v>3.8</v>
      </c>
      <c r="H25">
        <v>4.2</v>
      </c>
    </row>
    <row r="26" spans="1:8">
      <c r="A26" s="28">
        <v>3</v>
      </c>
      <c r="C26">
        <v>85</v>
      </c>
      <c r="D26">
        <v>2</v>
      </c>
      <c r="E26">
        <v>5</v>
      </c>
      <c r="F26">
        <v>3.6</v>
      </c>
      <c r="G26">
        <v>4.2</v>
      </c>
      <c r="H26">
        <v>4.5999999999999996</v>
      </c>
    </row>
    <row r="27" spans="1:8">
      <c r="A27" s="28">
        <v>4</v>
      </c>
      <c r="C27">
        <v>90</v>
      </c>
      <c r="E27">
        <v>6</v>
      </c>
      <c r="F27">
        <v>4</v>
      </c>
      <c r="G27">
        <v>4.5999999999999996</v>
      </c>
      <c r="H27">
        <v>5</v>
      </c>
    </row>
    <row r="28" spans="1:8">
      <c r="A28" s="28">
        <v>5</v>
      </c>
      <c r="C28">
        <v>95</v>
      </c>
      <c r="E28">
        <v>7</v>
      </c>
      <c r="F28">
        <v>4.5</v>
      </c>
      <c r="G28">
        <v>5.0999999999999996</v>
      </c>
      <c r="H28">
        <v>5.5</v>
      </c>
    </row>
    <row r="29" spans="1:8">
      <c r="A29" s="28">
        <v>6</v>
      </c>
      <c r="C29">
        <v>100</v>
      </c>
      <c r="E29">
        <v>8</v>
      </c>
      <c r="F29">
        <v>5</v>
      </c>
      <c r="G29">
        <v>5.7</v>
      </c>
      <c r="H29">
        <v>6</v>
      </c>
    </row>
    <row r="30" spans="1:8">
      <c r="A30" s="28">
        <v>7</v>
      </c>
      <c r="C30">
        <v>110</v>
      </c>
      <c r="E30">
        <v>9</v>
      </c>
      <c r="F30">
        <v>5.5</v>
      </c>
      <c r="G30">
        <v>6.1</v>
      </c>
      <c r="H30">
        <v>6.5</v>
      </c>
    </row>
    <row r="31" spans="1:8">
      <c r="A31" s="28">
        <v>8</v>
      </c>
      <c r="C31">
        <v>120</v>
      </c>
      <c r="E31">
        <v>10</v>
      </c>
      <c r="F31">
        <v>6</v>
      </c>
      <c r="G31">
        <v>6.7</v>
      </c>
      <c r="H31">
        <v>7</v>
      </c>
    </row>
    <row r="32" spans="1:8">
      <c r="A32" s="28">
        <v>9</v>
      </c>
      <c r="E32">
        <v>11</v>
      </c>
      <c r="F32">
        <v>6.5</v>
      </c>
      <c r="G32">
        <v>7.1</v>
      </c>
      <c r="H32">
        <v>7.5</v>
      </c>
    </row>
    <row r="33" spans="1:9">
      <c r="A33" s="28">
        <v>10</v>
      </c>
      <c r="E33">
        <v>12</v>
      </c>
      <c r="F33">
        <v>7</v>
      </c>
      <c r="G33">
        <v>7.7</v>
      </c>
      <c r="H33">
        <v>8</v>
      </c>
    </row>
    <row r="34" spans="1:9">
      <c r="A34" s="28">
        <v>11</v>
      </c>
      <c r="E34">
        <v>13</v>
      </c>
      <c r="F34">
        <v>7.5</v>
      </c>
      <c r="G34">
        <v>8.1</v>
      </c>
      <c r="H34">
        <v>8.5</v>
      </c>
    </row>
    <row r="35" spans="1:9">
      <c r="A35" s="28">
        <v>12</v>
      </c>
      <c r="E35">
        <v>14</v>
      </c>
      <c r="F35">
        <v>8</v>
      </c>
      <c r="G35">
        <v>8.6</v>
      </c>
      <c r="H35">
        <v>9</v>
      </c>
    </row>
    <row r="36" spans="1:9">
      <c r="A36" s="28">
        <v>13</v>
      </c>
      <c r="E36">
        <v>15</v>
      </c>
      <c r="F36">
        <v>8.5</v>
      </c>
      <c r="G36">
        <v>9.1</v>
      </c>
      <c r="H36">
        <v>9.5</v>
      </c>
    </row>
    <row r="37" spans="1:9">
      <c r="A37" s="28">
        <v>14</v>
      </c>
      <c r="E37">
        <v>16</v>
      </c>
      <c r="F37">
        <v>9</v>
      </c>
      <c r="G37">
        <v>9.6</v>
      </c>
      <c r="H37">
        <v>10</v>
      </c>
    </row>
    <row r="38" spans="1:9">
      <c r="A38" s="28">
        <v>15</v>
      </c>
      <c r="E38">
        <v>17</v>
      </c>
      <c r="F38">
        <v>9.5</v>
      </c>
      <c r="G38">
        <v>10.1</v>
      </c>
      <c r="H38">
        <v>10.5</v>
      </c>
    </row>
    <row r="39" spans="1:9">
      <c r="A39" s="28">
        <v>16</v>
      </c>
      <c r="E39">
        <v>18</v>
      </c>
      <c r="F39">
        <v>10</v>
      </c>
      <c r="G39">
        <v>10.6</v>
      </c>
      <c r="H39">
        <v>11</v>
      </c>
    </row>
    <row r="40" spans="1:9">
      <c r="A40" s="28">
        <v>17</v>
      </c>
      <c r="E40">
        <v>19</v>
      </c>
      <c r="F40">
        <v>10.5</v>
      </c>
      <c r="G40">
        <v>11.1</v>
      </c>
      <c r="H40">
        <v>11.5</v>
      </c>
    </row>
    <row r="41" spans="1:9">
      <c r="A41" s="28">
        <v>18</v>
      </c>
      <c r="E41">
        <v>20</v>
      </c>
      <c r="F41">
        <v>11</v>
      </c>
      <c r="G41">
        <v>11.6</v>
      </c>
      <c r="H41">
        <v>12</v>
      </c>
    </row>
    <row r="42" spans="1:9">
      <c r="A42" s="28">
        <v>19</v>
      </c>
      <c r="G42">
        <v>0</v>
      </c>
      <c r="H42">
        <v>1</v>
      </c>
      <c r="I42">
        <v>2</v>
      </c>
    </row>
    <row r="43" spans="1:9">
      <c r="A43" s="28">
        <v>20</v>
      </c>
    </row>
  </sheetData>
  <mergeCells count="5">
    <mergeCell ref="A1:E1"/>
    <mergeCell ref="A8:E8"/>
    <mergeCell ref="A12:E12"/>
    <mergeCell ref="K1:M1"/>
    <mergeCell ref="A16:E16"/>
  </mergeCells>
  <phoneticPr fontId="29" type="noConversion"/>
  <dataValidations disablePrompts="1" count="4">
    <dataValidation type="list" allowBlank="1" showInputMessage="1" showErrorMessage="1" sqref="C5 F48">
      <formula1>$A$25:$A$43</formula1>
    </dataValidation>
    <dataValidation type="list" allowBlank="1" showInputMessage="1" showErrorMessage="1" sqref="C7">
      <formula1>$C$24:$C$31</formula1>
    </dataValidation>
    <dataValidation type="list" allowBlank="1" showInputMessage="1" showErrorMessage="1" sqref="C6">
      <formula1>$D$24:$D$26</formula1>
    </dataValidation>
    <dataValidation type="whole" allowBlank="1" showInputMessage="1" showErrorMessage="1" sqref="E44">
      <formula1>2</formula1>
      <formula2>20</formula2>
    </dataValidation>
  </dataValidations>
  <pageMargins left="0.7" right="0.7" top="0.75" bottom="0.75" header="0.3" footer="0.3"/>
  <pageSetup paperSize="9" orientation="landscape" horizontalDpi="4294967294" verticalDpi="4294967294"/>
  <headerFooter>
    <oddHeader xml:space="preserve">&amp;L&amp;18Salinox&amp;11 - ALL ABOUT CRYSTAL SUPPORT&amp;C&amp;24F2&amp;R&amp;14 Glass measurement - aluminium cutting 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A1"/>
  <sheetViews>
    <sheetView workbookViewId="0">
      <selection activeCell="G14" sqref="G14"/>
    </sheetView>
  </sheetViews>
  <sheetFormatPr baseColWidth="10" defaultColWidth="8.83203125" defaultRowHeight="14" x14ac:dyDescent="0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"/>
  <sheetViews>
    <sheetView workbookViewId="0">
      <selection activeCell="M7" sqref="M7"/>
    </sheetView>
  </sheetViews>
  <sheetFormatPr baseColWidth="10" defaultColWidth="8.83203125" defaultRowHeight="14" x14ac:dyDescent="0"/>
  <sheetData/>
  <pageMargins left="0.25" right="0.25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F2 READY</vt:lpstr>
      <vt:lpstr>F2 Parts - Photos</vt:lpstr>
      <vt:lpstr>Calculator</vt:lpstr>
      <vt:lpstr>Sketches</vt:lpstr>
      <vt:lpstr>Sections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</dc:creator>
  <cp:lastModifiedBy>Jérémy Cruz</cp:lastModifiedBy>
  <cp:lastPrinted>2014-11-04T07:51:31Z</cp:lastPrinted>
  <dcterms:created xsi:type="dcterms:W3CDTF">2013-01-26T06:28:42Z</dcterms:created>
  <dcterms:modified xsi:type="dcterms:W3CDTF">2017-12-06T09:31:37Z</dcterms:modified>
</cp:coreProperties>
</file>